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tabRatio="500" activeTab="0"/>
  </bookViews>
  <sheets>
    <sheet name="Opći dio" sheetId="1" r:id="rId1"/>
    <sheet name="Funkcij. klas." sheetId="2" r:id="rId2"/>
    <sheet name="Rač. prihoda i rash." sheetId="3" r:id="rId3"/>
    <sheet name="Račun financ." sheetId="4" r:id="rId4"/>
    <sheet name="II. posebni dio" sheetId="5" r:id="rId5"/>
    <sheet name="Obrazloženje" sheetId="6" r:id="rId6"/>
  </sheets>
  <definedNames/>
  <calcPr fullCalcOnLoad="1"/>
</workbook>
</file>

<file path=xl/sharedStrings.xml><?xml version="1.0" encoding="utf-8"?>
<sst xmlns="http://schemas.openxmlformats.org/spreadsheetml/2006/main" count="329" uniqueCount="172">
  <si>
    <t xml:space="preserve">    PRIHODI UKUPNO</t>
  </si>
  <si>
    <t xml:space="preserve">    Prihodi poslovanja</t>
  </si>
  <si>
    <t xml:space="preserve">    Prihodi od prodaje nefinancijske imovine</t>
  </si>
  <si>
    <t xml:space="preserve">    RASHODI UKUPNO</t>
  </si>
  <si>
    <t xml:space="preserve">    Rashodi poslovanja</t>
  </si>
  <si>
    <t xml:space="preserve">    Rashodi za nabavu nefinancijske imovine</t>
  </si>
  <si>
    <t xml:space="preserve">    RAZLIKA - VIŠAK / MANJAK</t>
  </si>
  <si>
    <t xml:space="preserve">    UKUPAN DONOS VIŠKA/MANJKA IZ PRETHODNE(IH) GODINA</t>
  </si>
  <si>
    <t xml:space="preserve">     Primici od financijske imovine i zaduživanja</t>
  </si>
  <si>
    <t xml:space="preserve">     Izdaci za financijsku imovinu i otplate zajmova</t>
  </si>
  <si>
    <t>Pomoći iz inozemstva i od subjekata unutar općeg proračuna</t>
  </si>
  <si>
    <t>Rashodi za zaposlene</t>
  </si>
  <si>
    <t>Materijalni rashodi</t>
  </si>
  <si>
    <t>Financijski rashodi</t>
  </si>
  <si>
    <t>RASHODI POSLOVANJA</t>
  </si>
  <si>
    <t>1. Aktivnost: Materijalni rashodi i rashodi za usluge</t>
  </si>
  <si>
    <t>Naknade građanima i kućanstvima na temelju osiguranja i ostale naknade</t>
  </si>
  <si>
    <t>1. Aktivnost: Rashodi za zaposlene</t>
  </si>
  <si>
    <t xml:space="preserve">   Izvor:         1.2. Prihodi od poreza</t>
  </si>
  <si>
    <t xml:space="preserve">Telefon: 01/2791-115                                                                                                                                   </t>
  </si>
  <si>
    <t>Prihodi od imovine</t>
  </si>
  <si>
    <t>Rezultat poslovanja</t>
  </si>
  <si>
    <t>Višak/manjak prihoda</t>
  </si>
  <si>
    <t xml:space="preserve">Izradila: Marija Sedmak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</si>
  <si>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NETO FINANCIRANJE</t>
  </si>
  <si>
    <t>I. OPĆI DIO</t>
  </si>
  <si>
    <t xml:space="preserve">A.) SAŽETAK RAČUNA PRIHODA I RASHODA  </t>
  </si>
  <si>
    <t>Izvršenje 2021.</t>
  </si>
  <si>
    <t>Plan 2022.</t>
  </si>
  <si>
    <t>Plan za 2023.</t>
  </si>
  <si>
    <t>Projekcija za 2025.</t>
  </si>
  <si>
    <t>Projekcija za 2024.</t>
  </si>
  <si>
    <t>B.) SAŽETAK RAČUNA FINANCIRANJA</t>
  </si>
  <si>
    <t>C) PRENESENI VIŠAK ILI PRENESENI MANJAK I VIŠEGODIŠNJI PLAN URAVNOTEŽENJA</t>
  </si>
  <si>
    <t>VIŠAK/MANJAK IZ PRETHODNE(IH) GODINA KOJI ĆE SE RASPOREDITI/POKRITI</t>
  </si>
  <si>
    <t>VIŠAK/MANJAK + NETO FINANCIRANJE</t>
  </si>
  <si>
    <t>Rashodi za nabavu proizvedene dugotrajne imovine</t>
  </si>
  <si>
    <t>II. POSEBNI DIO</t>
  </si>
  <si>
    <t>A. RAČUN PRIHODA I RASHODA</t>
  </si>
  <si>
    <t>Razred</t>
  </si>
  <si>
    <t>Skupina</t>
  </si>
  <si>
    <t>Izvor</t>
  </si>
  <si>
    <t>Prihodi poslovanja</t>
  </si>
  <si>
    <t>Pomoći - Županijski proračun</t>
  </si>
  <si>
    <t>Pomoći - Državni proračun</t>
  </si>
  <si>
    <t>Prihodi od upravnih i administrativnih pristojbi, pristojbi po posebnim propisima i naknada</t>
  </si>
  <si>
    <t>Prihodi od prodaje proizvoda i robe te pruženih usluga, prihodi od donacija</t>
  </si>
  <si>
    <t>1.2.</t>
  </si>
  <si>
    <t>Prihodi iz nadležnog proračuna i od HZZO-a temeljem ugovornih obveza</t>
  </si>
  <si>
    <t>RASHODI PREMA FUNKCIJSKOJ KLASIFIKACIJI</t>
  </si>
  <si>
    <t>BROJČANA OZNAKA I NAZIV</t>
  </si>
  <si>
    <t xml:space="preserve">  08 Rekreacija, kultura i religija</t>
  </si>
  <si>
    <t xml:space="preserve">  082 Službe kulture</t>
  </si>
  <si>
    <t xml:space="preserve">  31 Rashodi za zaposlene</t>
  </si>
  <si>
    <t xml:space="preserve">  32 Materijalni rashodi</t>
  </si>
  <si>
    <t xml:space="preserve">  34 Financijski rashodi</t>
  </si>
  <si>
    <t xml:space="preserve">  37 Naknade građanima i kućanstvima                 na temelju osiguranja i druge. naknade</t>
  </si>
  <si>
    <t xml:space="preserve">  42 Rashodi za nabavu proizvedene    dugotrajne imovine</t>
  </si>
  <si>
    <t>UKUPNI PRIHODI</t>
  </si>
  <si>
    <t>Rashodi poslovanja</t>
  </si>
  <si>
    <t>Naknade građanima i kućanstvima na temelju osiguranja i druge naknade</t>
  </si>
  <si>
    <t>Rashodi za nabavu nefinancijske imovine</t>
  </si>
  <si>
    <t>PRIHODI POSLOVANJA</t>
  </si>
  <si>
    <t>PRIHODI OD POREZA UKUPNO</t>
  </si>
  <si>
    <t>VLASTITI PRIHODI UKUPNO</t>
  </si>
  <si>
    <t>POMOĆI-ŽUPANIJSKI PROR. UKUPNO</t>
  </si>
  <si>
    <t>POMOĆI-DRŽAVNI PROR. UKUPNO</t>
  </si>
  <si>
    <t>Vrsta prihoda</t>
  </si>
  <si>
    <t>Vrsta rashoda</t>
  </si>
  <si>
    <t>UKUPNI RASHODI</t>
  </si>
  <si>
    <t>Šifra</t>
  </si>
  <si>
    <t>Naziv</t>
  </si>
  <si>
    <t>Projekcija               za 2024.</t>
  </si>
  <si>
    <t>Projekcija               za 2025.</t>
  </si>
  <si>
    <t>ZA 2023. I PROJEKCIJA ZA 2024. I 2025. GODINU</t>
  </si>
  <si>
    <t xml:space="preserve">Program </t>
  </si>
  <si>
    <t>Aktivnost</t>
  </si>
  <si>
    <t>Izvor financiranja</t>
  </si>
  <si>
    <t>1.2. Prihodi od poreza</t>
  </si>
  <si>
    <t>Kapitalni projekt</t>
  </si>
  <si>
    <t>Rashodi za nabavu proizvedene dugot. imovine</t>
  </si>
  <si>
    <t xml:space="preserve">      Sredstva za bruto plaće planirana su s osnovicom od 789,98 eura, kao što je bila i u 2022. godini, uvećano za 0,5% za minuli staž. Dodatak za troškove</t>
  </si>
  <si>
    <t xml:space="preserve">Ostala materijalna prava (regres za GO, darovi i novčane nagrade) obračunata su temeljem Kolektivnog ugovora i Izmjena Zakona o porezu na dohodak ( NN 104/22). </t>
  </si>
  <si>
    <t xml:space="preserve">Izvor:         5.B. Pomoći - Županijski proračun    </t>
  </si>
  <si>
    <t>ZA 2023. GODINU I PROJEKCIJA PLANA ZA 2024. I 2025. GODINU</t>
  </si>
  <si>
    <t>ZA 2023. GODINU I PROJEKCIJE PLANA ZA 2024. I 2025. GODINU</t>
  </si>
  <si>
    <t>ZA 2023. GODINU I PROJEKCIJA ZA 2024. I 2025. GODINU</t>
  </si>
  <si>
    <t>FINANCIJSKI PLAN PUČKOG OTVORENOG UČILIŠTA VRBOVEC</t>
  </si>
  <si>
    <t xml:space="preserve">  38 Ostali rashodi</t>
  </si>
  <si>
    <t xml:space="preserve">FINANCIJSKI PLAN PUČKOG OTVORENOG UČILIŠTA VRBOVEC  </t>
  </si>
  <si>
    <t>A10 1003 Redovna djelatnost POU Vrbovec</t>
  </si>
  <si>
    <t>A10 1003A100001                              Rashodi za zaposlene</t>
  </si>
  <si>
    <t xml:space="preserve">A10 1003A100002 Materijalni rashodi i ostali tekući rashodi                              </t>
  </si>
  <si>
    <t>A10 1007 Vlastite djelatnosti POU Vrbovec</t>
  </si>
  <si>
    <t>3.3. Vlastiti prihodi</t>
  </si>
  <si>
    <t xml:space="preserve">5.C. Pomoći - Županijski  proračun       </t>
  </si>
  <si>
    <t>Ostali rashodi</t>
  </si>
  <si>
    <t>A10 1003K100001     Kapitalna ulaganja u djelatnost kulture POU</t>
  </si>
  <si>
    <t xml:space="preserve">5.I. Pomoći - Državni proračun      </t>
  </si>
  <si>
    <t>5.C.</t>
  </si>
  <si>
    <t>3.3..</t>
  </si>
  <si>
    <t>3.3.</t>
  </si>
  <si>
    <t>Kazne, upravne mjere i ostali prihodi</t>
  </si>
  <si>
    <t xml:space="preserve">FINANCIJSKI PLAN PUČKOG OTVORENOG UČILIŠTA VRBOVEC VRBOVEC </t>
  </si>
  <si>
    <t>ZA 2023. I PROJEKCIJE ZA 2024. I 2025. GODINU</t>
  </si>
  <si>
    <t xml:space="preserve">A10 1007A100001                Vlastita djelatnost -kultura                             </t>
  </si>
  <si>
    <t xml:space="preserve">A10 1007A100002                Vlastita djelatnost - Autoškola                           </t>
  </si>
  <si>
    <t xml:space="preserve">A10 1007A100003                Vlastita djelatnost - Ostalo obrazovanje                           </t>
  </si>
  <si>
    <t>A10 1003K100002   Kapitalna ulaganja - Autoškola</t>
  </si>
  <si>
    <t>A10 1003K100002   Kapitalna ulaganja - Ostalo obrazovanje</t>
  </si>
  <si>
    <t>54 Izdaci za otplatu glavnice primljenih kredita i zajmova</t>
  </si>
  <si>
    <t xml:space="preserve">  09 Obrazovanje</t>
  </si>
  <si>
    <t xml:space="preserve">  098 Usluge obrazovanja koje nisu drugdje svrstane- Autoškola</t>
  </si>
  <si>
    <t xml:space="preserve">  098 Usluge obrazovanja koje nisu drugdje svrstane- Ostalo obrazovanje</t>
  </si>
  <si>
    <t>5.I.</t>
  </si>
  <si>
    <t>8.C.</t>
  </si>
  <si>
    <t>Primici od zaduživanja</t>
  </si>
  <si>
    <t>Izdaci za otplatu glavnice primljenih kredita i zajmova</t>
  </si>
  <si>
    <t>Izdaci za financijsku imovinu i otplate zajmova</t>
  </si>
  <si>
    <t>NAMJENSKI PRIMICI OD ZADUŽIVANJA</t>
  </si>
  <si>
    <t xml:space="preserve">RAZLIKA VIŠAK/MANJAK </t>
  </si>
  <si>
    <t xml:space="preserve"> A10 PROMICANJE KULTURE       UKUPNI RASHODI POU</t>
  </si>
  <si>
    <t>FINANCIJKI PLAN PUČKOG OTVORENOG UČILIŠTA VRBOVEC</t>
  </si>
  <si>
    <t>B. RAČUN FINANCIRANJA</t>
  </si>
  <si>
    <t>Primici od financijske imovine i zaduživanja</t>
  </si>
  <si>
    <t>Namjenski primici od zaduživanja</t>
  </si>
  <si>
    <t>Vlastiti prihodi</t>
  </si>
  <si>
    <t>prehrane tijekom rada iznosi 53,09 eura neto. 1. 1. 2023. godine dvije djelatnice iz računovodstva odlaze u mirovinu, pa od 1. 2. 2023. za ta radna mjesta nisu planirana</t>
  </si>
  <si>
    <t>sredstva. Do kraja 2022. godine je 75% sredstava za njihove plaće planirano iz gradskog proračuna. Planirano je popunjavanje radnog mjesta kinooperater-domar jer</t>
  </si>
  <si>
    <t>U 2023. godini planirane su dvije otpremnine za odlazak u mirovinu. Ostala materijalna prava veća su za 3.826,00 eura.</t>
  </si>
  <si>
    <t>manja su za 13.541,00 euro.</t>
  </si>
  <si>
    <t xml:space="preserve">     Navedeni rashodi veći su u odnosu na planirana sredstva za 2022. godinu u iznosu od 4.076,00 eura. Rashodi za nabavu energije povećani su za 398 eura. </t>
  </si>
  <si>
    <t xml:space="preserve">U 2023. godini planiramo nabavu muzejskih izložaka , pa je trošak sitnog inventara veći za 664,00 eura. Usluge za tekuće i investicijsko održavanje veće su za </t>
  </si>
  <si>
    <t xml:space="preserve">929,00 eura, jer planiramo uređenje stepenica na ulazu u zgradu POU. Planirano su zdravstveni pregledi zaposlenika koji iznose 796 eura. </t>
  </si>
  <si>
    <t xml:space="preserve">Ostale pozicije rashoda koje su veće u odnosu na plan za 2022. godinu naročito za troškove izvršenja planiranih programa korigirane su sukladno izvršenju u 2022. </t>
  </si>
  <si>
    <t>godini, te značajnom rastu cijena.</t>
  </si>
  <si>
    <t xml:space="preserve">     Planirana su sredstva za sufinanciranje 5 programa u kuturi u iznosu od 3.252,00 eura</t>
  </si>
  <si>
    <t xml:space="preserve">   Izvor 3.3. Vlastiti prihodi djelatnosti kulture</t>
  </si>
  <si>
    <t>smo od 24. 9. 2022. godine krenuli s redovnim prikazivanjem filmova. Zbog gore navedenog sredstva za bruto plaće i doprinos na plaće u odnosu na 2022. godinu</t>
  </si>
  <si>
    <t xml:space="preserve">     U odnosu na plan za 2022. godinu rashodi su veći za 6.637,00 eura i odnose se uglavnom na kinoprikazivačku djelatnost. </t>
  </si>
  <si>
    <t>2. Kapitalni projekt: Kapitalna ulaganja u djelatnost kulture</t>
  </si>
  <si>
    <t xml:space="preserve">   Izvor:          1.2. Prihodi od poreza</t>
  </si>
  <si>
    <t xml:space="preserve">   Izvor:         5.I. Pomoći - Državni proračun</t>
  </si>
  <si>
    <t xml:space="preserve"> Prijavom na natječaj Ministarstva kulture tražili smo sredstva za sufinanciranje nabave projekcijskog platna u iznosu od 2.655,00 eura.</t>
  </si>
  <si>
    <t xml:space="preserve">     1. Djelatnost kulture</t>
  </si>
  <si>
    <t xml:space="preserve">     2. Usluge obrazovanja</t>
  </si>
  <si>
    <t>1. Aktivnost:  Rashodi za zaposlene, materijalni rashodi i za usluge - Autoškola</t>
  </si>
  <si>
    <r>
      <t xml:space="preserve">    </t>
    </r>
    <r>
      <rPr>
        <b/>
        <sz val="10"/>
        <rFont val="Arial"/>
        <family val="2"/>
      </rPr>
      <t>Izvor: 3.3. Vlastiti prihodi</t>
    </r>
  </si>
  <si>
    <t xml:space="preserve">     Rashodi za zaposlene u autoškoli manji su za 9.221,00 euro. Nakon značajnih promjena u 2022. godini plan za 2023. godinu rađen je prema trenutnom stanju broja</t>
  </si>
  <si>
    <t>zaposlenih, odnosno voditelj na pola radnog vremena a koji je pola radnog vremena instruktor, te dva instruktora na puno radno vrijeme. Ostali rashodi za zaposlene</t>
  </si>
  <si>
    <t>(regres, darovi, nagrade, naknada za topli obrok) planirani su kao i za djelatnike u kulturi.</t>
  </si>
  <si>
    <t>Naknada za prijevoz na posao i s posla isplaćuje se za dva zaposlenika. Rashodi za materijal, energiju i usluge veći su za 1.270,00 eura .</t>
  </si>
  <si>
    <t xml:space="preserve">     Rashodi poslovanja manji su za 2.894,00 eura. U planu za 2023. godinu nema rashoda za zaposlene. Do sada se za 4 zaposlenice 25% rashoda pokrivalo od</t>
  </si>
  <si>
    <t>2. Aktivnost:  Rashodi za zaposlene, materijalni rashodi i za usluge - Ostalo obrazovanje</t>
  </si>
  <si>
    <t>3. Kapitalni projekt: Kapitalna ulaganja u djelatnost obrazovanja - Ostalo obrazovanje</t>
  </si>
  <si>
    <t xml:space="preserve">     U iznosu od 2.522,00 eura namjeravamo nabaviti potreban namještaj ( ormari). Iznos od 2.389 eura planiran je za nabavu novog bojlera za centralno grijanje kako</t>
  </si>
  <si>
    <t>bi smanjili troškove popravka i održavanja koji su u 2022. godini bili značajni.</t>
  </si>
  <si>
    <t>3. Kapitalni projekt: Kapitalna ulaganja u djelatnost obrazovanja - Autoškola</t>
  </si>
  <si>
    <r>
      <t xml:space="preserve">    </t>
    </r>
    <r>
      <rPr>
        <b/>
        <sz val="10"/>
        <rFont val="Arial"/>
        <family val="2"/>
      </rPr>
      <t>Izvor: 8.C. Namjenski primici od zaduživanja</t>
    </r>
  </si>
  <si>
    <t xml:space="preserve">     Za potrebe obuke kandidata u autoškoli namjeravamo nabaviti osobni automobil jer vozila za obuku ne mogu biti starija od 10 godina. Vozilo ćemo nabaviti putem </t>
  </si>
  <si>
    <t>financijskog leasinga.</t>
  </si>
  <si>
    <t>Vrbovec, 6. listopad 2022.                                                                                                                                Ravnateljica:</t>
  </si>
  <si>
    <t xml:space="preserve">                                                                                                                                                                    Sanja Prijatelj, prof.</t>
  </si>
  <si>
    <t>U 2022. godini krenuli smo s prikazivanjem filmova od 24. 9. a za 2023. godinu rashodi su planirani za cijelu godinu.</t>
  </si>
  <si>
    <t>Materijalni i financijski rashodi veći su za 6.600,00 eura</t>
  </si>
  <si>
    <t>tečajeva za obrazovanje. Odlaskom dvije zaposlenice u mirovinu preostali troškovi raspoređeni su na djelatnost kulture i autoškole.</t>
  </si>
  <si>
    <t>Na intelektualnim ulugama (ugovori o djelu) planirano je za 4.712,00 eura više nego u 2022. godini, što se odnosi na program osposobljavanja za dadilje.</t>
  </si>
  <si>
    <t xml:space="preserve">     Sredstva za nabavu dugotrajne imovine manja su u odnosu na planirana u 2022. godinu za 14.997,00 eura. U 2023. godini planirana je nabava motornog </t>
  </si>
  <si>
    <t>prostoru.</t>
  </si>
  <si>
    <t xml:space="preserve">projekcijskog platna u iznosu od 2.655,00 eura, što je 50% rashoda. U iznosu od 1.593,00 eura planirana je nabava računalnog programa za evidencije u muzejskom </t>
  </si>
  <si>
    <t xml:space="preserve">OBRAZLOŽENJE FINANCIJSKOG PLANA PUČKOG OTVORENOG UČILIŠTA VRBOVEC </t>
  </si>
  <si>
    <t xml:space="preserve">FINANCIJSKI PLAN PUČKOG OTVORENOG UČILIŠTA VRBOVEC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</si>
</sst>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-* #,##0.00\ _k_n_-;\-* #,##0.00\ _k_n_-;_-* \-??\ _k_n_-;_-@_-"/>
    <numFmt numFmtId="167" formatCode="#,##0.00_ ;\-#,##0.00\ "/>
    <numFmt numFmtId="168" formatCode="[$-41A]d\.\ mmmm\ yyyy\."/>
    <numFmt numFmtId="169" formatCode="0.0"/>
    <numFmt numFmtId="170" formatCode="#,##0.0"/>
    <numFmt numFmtId="171" formatCode="0.000"/>
    <numFmt numFmtId="172" formatCode="0.0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MS Sans Serif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3" fillId="10" borderId="0" applyNumberFormat="0" applyBorder="0" applyAlignment="0" applyProtection="0"/>
    <xf numFmtId="0" fontId="0" fillId="4" borderId="1" applyNumberFormat="0" applyAlignment="0" applyProtection="0"/>
    <xf numFmtId="0" fontId="4" fillId="22" borderId="2" applyNumberFormat="0" applyAlignment="0" applyProtection="0"/>
    <xf numFmtId="0" fontId="5" fillId="23" borderId="3" applyNumberFormat="0" applyAlignment="0" applyProtection="0"/>
    <xf numFmtId="0" fontId="6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11" borderId="2" applyNumberForma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12" fillId="22" borderId="7" applyNumberFormat="0" applyAlignment="0" applyProtection="0"/>
    <xf numFmtId="0" fontId="13" fillId="26" borderId="2" applyNumberFormat="0" applyAlignment="0" applyProtection="0"/>
    <xf numFmtId="0" fontId="14" fillId="0" borderId="8" applyNumberFormat="0" applyFill="0" applyAlignment="0" applyProtection="0"/>
    <xf numFmtId="0" fontId="3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9" fillId="11" borderId="0" applyNumberFormat="0" applyBorder="0" applyAlignment="0" applyProtection="0"/>
    <xf numFmtId="0" fontId="0" fillId="4" borderId="1" applyNumberFormat="0" applyAlignment="0" applyProtection="0"/>
    <xf numFmtId="0" fontId="20" fillId="0" borderId="0">
      <alignment/>
      <protection/>
    </xf>
    <xf numFmtId="9" fontId="0" fillId="0" borderId="0" applyFill="0" applyBorder="0" applyAlignment="0" applyProtection="0"/>
    <xf numFmtId="0" fontId="21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5" fillId="23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3" fillId="0" borderId="14" applyNumberFormat="0" applyFill="0" applyAlignment="0" applyProtection="0"/>
    <xf numFmtId="0" fontId="11" fillId="5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</cellStyleXfs>
  <cellXfs count="188">
    <xf numFmtId="0" fontId="0" fillId="0" borderId="0" xfId="0" applyAlignment="1">
      <alignment/>
    </xf>
    <xf numFmtId="0" fontId="24" fillId="0" borderId="0" xfId="88" applyFont="1" applyAlignment="1">
      <alignment horizontal="center" vertical="center" wrapText="1"/>
      <protection/>
    </xf>
    <xf numFmtId="0" fontId="24" fillId="0" borderId="0" xfId="88" applyFont="1" applyAlignment="1">
      <alignment horizontal="left" vertical="center"/>
      <protection/>
    </xf>
    <xf numFmtId="0" fontId="20" fillId="0" borderId="0" xfId="88" applyAlignment="1">
      <alignment horizontal="left" vertical="center"/>
      <protection/>
    </xf>
    <xf numFmtId="4" fontId="29" fillId="0" borderId="15" xfId="88" applyNumberFormat="1" applyFont="1" applyBorder="1" applyAlignment="1">
      <alignment horizontal="right"/>
      <protection/>
    </xf>
    <xf numFmtId="4" fontId="29" fillId="0" borderId="15" xfId="88" applyNumberFormat="1" applyFont="1" applyBorder="1" applyAlignment="1">
      <alignment horizontal="right" wrapText="1"/>
      <protection/>
    </xf>
    <xf numFmtId="3" fontId="29" fillId="0" borderId="15" xfId="88" applyNumberFormat="1" applyFont="1" applyBorder="1" applyAlignment="1">
      <alignment horizontal="right"/>
      <protection/>
    </xf>
    <xf numFmtId="0" fontId="29" fillId="0" borderId="16" xfId="88" applyFont="1" applyBorder="1" applyAlignment="1">
      <alignment horizontal="left" wrapText="1"/>
      <protection/>
    </xf>
    <xf numFmtId="0" fontId="31" fillId="0" borderId="16" xfId="88" applyFont="1" applyBorder="1" applyAlignment="1">
      <alignment wrapText="1"/>
      <protection/>
    </xf>
    <xf numFmtId="0" fontId="31" fillId="0" borderId="16" xfId="88" applyFont="1" applyBorder="1">
      <alignment/>
      <protection/>
    </xf>
    <xf numFmtId="0" fontId="32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33" fillId="0" borderId="17" xfId="0" applyFont="1" applyBorder="1" applyAlignment="1">
      <alignment wrapText="1"/>
    </xf>
    <xf numFmtId="3" fontId="33" fillId="0" borderId="17" xfId="0" applyNumberFormat="1" applyFont="1" applyBorder="1" applyAlignment="1">
      <alignment/>
    </xf>
    <xf numFmtId="0" fontId="34" fillId="0" borderId="18" xfId="0" applyFont="1" applyBorder="1" applyAlignment="1">
      <alignment horizontal="center"/>
    </xf>
    <xf numFmtId="4" fontId="34" fillId="0" borderId="18" xfId="0" applyNumberFormat="1" applyFont="1" applyBorder="1" applyAlignment="1">
      <alignment/>
    </xf>
    <xf numFmtId="0" fontId="33" fillId="0" borderId="18" xfId="0" applyFont="1" applyBorder="1" applyAlignment="1">
      <alignment horizontal="center"/>
    </xf>
    <xf numFmtId="4" fontId="33" fillId="0" borderId="18" xfId="0" applyNumberFormat="1" applyFont="1" applyBorder="1" applyAlignment="1">
      <alignment/>
    </xf>
    <xf numFmtId="0" fontId="34" fillId="0" borderId="19" xfId="0" applyFont="1" applyBorder="1" applyAlignment="1">
      <alignment horizontal="center"/>
    </xf>
    <xf numFmtId="4" fontId="37" fillId="0" borderId="18" xfId="0" applyNumberFormat="1" applyFont="1" applyBorder="1" applyAlignment="1">
      <alignment/>
    </xf>
    <xf numFmtId="4" fontId="36" fillId="0" borderId="18" xfId="0" applyNumberFormat="1" applyFont="1" applyBorder="1" applyAlignment="1">
      <alignment/>
    </xf>
    <xf numFmtId="0" fontId="26" fillId="0" borderId="0" xfId="88" applyFont="1" applyAlignment="1">
      <alignment horizontal="center" vertical="center" wrapText="1"/>
      <protection/>
    </xf>
    <xf numFmtId="0" fontId="29" fillId="0" borderId="0" xfId="88" applyFont="1" applyAlignment="1">
      <alignment horizontal="center" vertical="center" wrapText="1"/>
      <protection/>
    </xf>
    <xf numFmtId="0" fontId="0" fillId="0" borderId="18" xfId="0" applyBorder="1" applyAlignment="1">
      <alignment/>
    </xf>
    <xf numFmtId="2" fontId="32" fillId="0" borderId="18" xfId="0" applyNumberFormat="1" applyFont="1" applyBorder="1" applyAlignment="1">
      <alignment/>
    </xf>
    <xf numFmtId="0" fontId="29" fillId="0" borderId="0" xfId="88" applyFont="1" applyAlignment="1">
      <alignment vertical="center" wrapText="1"/>
      <protection/>
    </xf>
    <xf numFmtId="0" fontId="29" fillId="27" borderId="0" xfId="0" applyFont="1" applyFill="1" applyAlignment="1">
      <alignment horizontal="center"/>
    </xf>
    <xf numFmtId="0" fontId="29" fillId="27" borderId="0" xfId="0" applyFont="1" applyFill="1" applyAlignment="1">
      <alignment/>
    </xf>
    <xf numFmtId="0" fontId="29" fillId="0" borderId="0" xfId="0" applyFont="1" applyAlignment="1">
      <alignment horizontal="center" vertical="center"/>
    </xf>
    <xf numFmtId="0" fontId="27" fillId="27" borderId="18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/>
    </xf>
    <xf numFmtId="3" fontId="27" fillId="0" borderId="17" xfId="0" applyNumberFormat="1" applyFont="1" applyBorder="1" applyAlignment="1">
      <alignment/>
    </xf>
    <xf numFmtId="0" fontId="34" fillId="0" borderId="18" xfId="0" applyFont="1" applyBorder="1" applyAlignment="1">
      <alignment/>
    </xf>
    <xf numFmtId="3" fontId="25" fillId="0" borderId="18" xfId="0" applyNumberFormat="1" applyFont="1" applyBorder="1" applyAlignment="1">
      <alignment/>
    </xf>
    <xf numFmtId="3" fontId="25" fillId="0" borderId="18" xfId="0" applyNumberFormat="1" applyFont="1" applyBorder="1" applyAlignment="1">
      <alignment wrapText="1"/>
    </xf>
    <xf numFmtId="0" fontId="27" fillId="0" borderId="18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4" fontId="25" fillId="0" borderId="18" xfId="0" applyNumberFormat="1" applyFont="1" applyBorder="1" applyAlignment="1">
      <alignment/>
    </xf>
    <xf numFmtId="0" fontId="25" fillId="0" borderId="18" xfId="0" applyFont="1" applyBorder="1" applyAlignment="1">
      <alignment vertical="center"/>
    </xf>
    <xf numFmtId="0" fontId="25" fillId="0" borderId="18" xfId="0" applyFont="1" applyBorder="1" applyAlignment="1">
      <alignment vertical="center" wrapText="1"/>
    </xf>
    <xf numFmtId="4" fontId="25" fillId="0" borderId="18" xfId="0" applyNumberFormat="1" applyFont="1" applyBorder="1" applyAlignment="1">
      <alignment wrapText="1"/>
    </xf>
    <xf numFmtId="0" fontId="32" fillId="0" borderId="18" xfId="0" applyFont="1" applyBorder="1" applyAlignment="1">
      <alignment horizontal="center" wrapText="1"/>
    </xf>
    <xf numFmtId="0" fontId="32" fillId="0" borderId="18" xfId="0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30" fillId="0" borderId="18" xfId="0" applyFont="1" applyBorder="1" applyAlignment="1">
      <alignment/>
    </xf>
    <xf numFmtId="4" fontId="30" fillId="0" borderId="18" xfId="0" applyNumberFormat="1" applyFont="1" applyBorder="1" applyAlignment="1">
      <alignment horizontal="right"/>
    </xf>
    <xf numFmtId="0" fontId="30" fillId="0" borderId="18" xfId="0" applyFont="1" applyBorder="1" applyAlignment="1">
      <alignment wrapText="1"/>
    </xf>
    <xf numFmtId="0" fontId="30" fillId="0" borderId="18" xfId="0" applyFont="1" applyBorder="1" applyAlignment="1">
      <alignment horizontal="left" wrapText="1"/>
    </xf>
    <xf numFmtId="4" fontId="28" fillId="0" borderId="18" xfId="0" applyNumberFormat="1" applyFont="1" applyBorder="1" applyAlignment="1">
      <alignment/>
    </xf>
    <xf numFmtId="0" fontId="0" fillId="0" borderId="0" xfId="0" applyAlignment="1">
      <alignment/>
    </xf>
    <xf numFmtId="4" fontId="25" fillId="0" borderId="18" xfId="0" applyNumberFormat="1" applyFont="1" applyBorder="1" applyAlignment="1">
      <alignment vertical="center"/>
    </xf>
    <xf numFmtId="4" fontId="27" fillId="0" borderId="18" xfId="0" applyNumberFormat="1" applyFont="1" applyBorder="1" applyAlignment="1">
      <alignment/>
    </xf>
    <xf numFmtId="3" fontId="25" fillId="0" borderId="18" xfId="0" applyNumberFormat="1" applyFont="1" applyBorder="1" applyAlignment="1">
      <alignment horizontal="center"/>
    </xf>
    <xf numFmtId="4" fontId="25" fillId="0" borderId="18" xfId="0" applyNumberFormat="1" applyFont="1" applyBorder="1" applyAlignment="1">
      <alignment horizontal="center"/>
    </xf>
    <xf numFmtId="4" fontId="27" fillId="0" borderId="18" xfId="0" applyNumberFormat="1" applyFont="1" applyBorder="1" applyAlignment="1">
      <alignment horizontal="center"/>
    </xf>
    <xf numFmtId="3" fontId="27" fillId="0" borderId="18" xfId="0" applyNumberFormat="1" applyFont="1" applyBorder="1" applyAlignment="1">
      <alignment/>
    </xf>
    <xf numFmtId="0" fontId="27" fillId="0" borderId="20" xfId="0" applyFont="1" applyBorder="1" applyAlignment="1">
      <alignment wrapText="1"/>
    </xf>
    <xf numFmtId="3" fontId="27" fillId="0" borderId="20" xfId="0" applyNumberFormat="1" applyFont="1" applyBorder="1" applyAlignment="1">
      <alignment/>
    </xf>
    <xf numFmtId="4" fontId="27" fillId="0" borderId="20" xfId="0" applyNumberFormat="1" applyFont="1" applyBorder="1" applyAlignment="1">
      <alignment/>
    </xf>
    <xf numFmtId="0" fontId="25" fillId="0" borderId="18" xfId="0" applyFont="1" applyBorder="1" applyAlignment="1">
      <alignment horizontal="center" wrapText="1"/>
    </xf>
    <xf numFmtId="0" fontId="34" fillId="0" borderId="18" xfId="0" applyFont="1" applyBorder="1" applyAlignment="1">
      <alignment horizontal="center" wrapText="1"/>
    </xf>
    <xf numFmtId="0" fontId="27" fillId="0" borderId="18" xfId="0" applyFont="1" applyBorder="1" applyAlignment="1">
      <alignment horizontal="center" wrapText="1"/>
    </xf>
    <xf numFmtId="4" fontId="34" fillId="0" borderId="18" xfId="0" applyNumberFormat="1" applyFont="1" applyBorder="1" applyAlignment="1">
      <alignment horizontal="center"/>
    </xf>
    <xf numFmtId="0" fontId="33" fillId="0" borderId="18" xfId="0" applyFont="1" applyBorder="1" applyAlignment="1">
      <alignment horizontal="center" wrapText="1"/>
    </xf>
    <xf numFmtId="4" fontId="33" fillId="0" borderId="18" xfId="0" applyNumberFormat="1" applyFont="1" applyBorder="1" applyAlignment="1">
      <alignment horizontal="center"/>
    </xf>
    <xf numFmtId="4" fontId="33" fillId="0" borderId="18" xfId="0" applyNumberFormat="1" applyFont="1" applyBorder="1" applyAlignment="1">
      <alignment wrapText="1"/>
    </xf>
    <xf numFmtId="4" fontId="34" fillId="0" borderId="18" xfId="0" applyNumberFormat="1" applyFont="1" applyBorder="1" applyAlignment="1">
      <alignment wrapText="1"/>
    </xf>
    <xf numFmtId="4" fontId="34" fillId="0" borderId="17" xfId="0" applyNumberFormat="1" applyFont="1" applyBorder="1" applyAlignment="1">
      <alignment/>
    </xf>
    <xf numFmtId="0" fontId="34" fillId="28" borderId="18" xfId="0" applyFont="1" applyFill="1" applyBorder="1" applyAlignment="1">
      <alignment horizontal="center"/>
    </xf>
    <xf numFmtId="0" fontId="34" fillId="28" borderId="18" xfId="0" applyFont="1" applyFill="1" applyBorder="1" applyAlignment="1">
      <alignment horizontal="center" wrapText="1"/>
    </xf>
    <xf numFmtId="4" fontId="34" fillId="28" borderId="18" xfId="0" applyNumberFormat="1" applyFont="1" applyFill="1" applyBorder="1" applyAlignment="1">
      <alignment horizontal="center"/>
    </xf>
    <xf numFmtId="4" fontId="34" fillId="28" borderId="18" xfId="0" applyNumberFormat="1" applyFont="1" applyFill="1" applyBorder="1" applyAlignment="1">
      <alignment/>
    </xf>
    <xf numFmtId="0" fontId="34" fillId="28" borderId="18" xfId="0" applyFont="1" applyFill="1" applyBorder="1" applyAlignment="1">
      <alignment wrapText="1"/>
    </xf>
    <xf numFmtId="0" fontId="34" fillId="28" borderId="18" xfId="0" applyNumberFormat="1" applyFont="1" applyFill="1" applyBorder="1" applyAlignment="1">
      <alignment horizontal="center"/>
    </xf>
    <xf numFmtId="0" fontId="37" fillId="28" borderId="18" xfId="0" applyFont="1" applyFill="1" applyBorder="1" applyAlignment="1">
      <alignment horizontal="center"/>
    </xf>
    <xf numFmtId="0" fontId="37" fillId="28" borderId="18" xfId="0" applyFont="1" applyFill="1" applyBorder="1" applyAlignment="1">
      <alignment horizontal="left" wrapText="1"/>
    </xf>
    <xf numFmtId="4" fontId="37" fillId="28" borderId="18" xfId="0" applyNumberFormat="1" applyFont="1" applyFill="1" applyBorder="1" applyAlignment="1">
      <alignment/>
    </xf>
    <xf numFmtId="4" fontId="37" fillId="28" borderId="18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wrapText="1"/>
    </xf>
    <xf numFmtId="3" fontId="27" fillId="0" borderId="0" xfId="0" applyNumberFormat="1" applyFont="1" applyBorder="1" applyAlignment="1">
      <alignment/>
    </xf>
    <xf numFmtId="4" fontId="27" fillId="0" borderId="0" xfId="0" applyNumberFormat="1" applyFont="1" applyBorder="1" applyAlignment="1">
      <alignment/>
    </xf>
    <xf numFmtId="0" fontId="32" fillId="0" borderId="18" xfId="0" applyFont="1" applyBorder="1" applyAlignment="1">
      <alignment/>
    </xf>
    <xf numFmtId="4" fontId="32" fillId="0" borderId="18" xfId="0" applyNumberFormat="1" applyFont="1" applyBorder="1" applyAlignment="1">
      <alignment/>
    </xf>
    <xf numFmtId="0" fontId="32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wrapText="1"/>
    </xf>
    <xf numFmtId="0" fontId="32" fillId="0" borderId="18" xfId="0" applyFont="1" applyBorder="1" applyAlignment="1">
      <alignment wrapText="1"/>
    </xf>
    <xf numFmtId="0" fontId="32" fillId="0" borderId="18" xfId="0" applyFont="1" applyBorder="1" applyAlignment="1">
      <alignment vertical="center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vertical="top"/>
    </xf>
    <xf numFmtId="0" fontId="27" fillId="0" borderId="20" xfId="0" applyFont="1" applyBorder="1" applyAlignment="1">
      <alignment horizontal="center"/>
    </xf>
    <xf numFmtId="4" fontId="0" fillId="0" borderId="18" xfId="0" applyNumberFormat="1" applyBorder="1" applyAlignment="1">
      <alignment/>
    </xf>
    <xf numFmtId="0" fontId="32" fillId="28" borderId="18" xfId="0" applyFont="1" applyFill="1" applyBorder="1" applyAlignment="1">
      <alignment vertical="center"/>
    </xf>
    <xf numFmtId="0" fontId="32" fillId="28" borderId="18" xfId="0" applyFont="1" applyFill="1" applyBorder="1" applyAlignment="1">
      <alignment wrapText="1"/>
    </xf>
    <xf numFmtId="4" fontId="32" fillId="28" borderId="18" xfId="0" applyNumberFormat="1" applyFont="1" applyFill="1" applyBorder="1" applyAlignment="1">
      <alignment/>
    </xf>
    <xf numFmtId="0" fontId="32" fillId="28" borderId="18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4" fontId="28" fillId="0" borderId="18" xfId="0" applyNumberFormat="1" applyFont="1" applyBorder="1" applyAlignment="1">
      <alignment horizontal="right"/>
    </xf>
    <xf numFmtId="0" fontId="30" fillId="0" borderId="18" xfId="0" applyFont="1" applyFill="1" applyBorder="1" applyAlignment="1">
      <alignment wrapText="1"/>
    </xf>
    <xf numFmtId="4" fontId="28" fillId="0" borderId="18" xfId="0" applyNumberFormat="1" applyFont="1" applyBorder="1" applyAlignment="1">
      <alignment horizontal="right" wrapText="1"/>
    </xf>
    <xf numFmtId="49" fontId="28" fillId="0" borderId="21" xfId="0" applyNumberFormat="1" applyFont="1" applyBorder="1" applyAlignment="1">
      <alignment horizontal="left" wrapText="1"/>
    </xf>
    <xf numFmtId="4" fontId="27" fillId="0" borderId="18" xfId="0" applyNumberFormat="1" applyFont="1" applyBorder="1" applyAlignment="1">
      <alignment wrapText="1"/>
    </xf>
    <xf numFmtId="4" fontId="30" fillId="0" borderId="18" xfId="0" applyNumberFormat="1" applyFont="1" applyBorder="1" applyAlignment="1">
      <alignment/>
    </xf>
    <xf numFmtId="49" fontId="30" fillId="0" borderId="21" xfId="0" applyNumberFormat="1" applyFont="1" applyBorder="1" applyAlignment="1">
      <alignment horizontal="left" wrapText="1"/>
    </xf>
    <xf numFmtId="0" fontId="28" fillId="0" borderId="18" xfId="0" applyFont="1" applyBorder="1" applyAlignment="1">
      <alignment horizontal="center" wrapText="1"/>
    </xf>
    <xf numFmtId="2" fontId="30" fillId="0" borderId="18" xfId="0" applyNumberFormat="1" applyFont="1" applyBorder="1" applyAlignment="1">
      <alignment/>
    </xf>
    <xf numFmtId="0" fontId="25" fillId="27" borderId="18" xfId="0" applyFont="1" applyFill="1" applyBorder="1" applyAlignment="1">
      <alignment horizontal="center" vertical="center" wrapText="1"/>
    </xf>
    <xf numFmtId="0" fontId="25" fillId="28" borderId="18" xfId="0" applyFont="1" applyFill="1" applyBorder="1" applyAlignment="1">
      <alignment horizontal="center" vertical="center" wrapText="1"/>
    </xf>
    <xf numFmtId="0" fontId="34" fillId="28" borderId="18" xfId="0" applyFont="1" applyFill="1" applyBorder="1" applyAlignment="1">
      <alignment horizontal="center" vertical="center" wrapText="1"/>
    </xf>
    <xf numFmtId="4" fontId="27" fillId="27" borderId="18" xfId="0" applyNumberFormat="1" applyFont="1" applyFill="1" applyBorder="1" applyAlignment="1">
      <alignment horizontal="right" vertical="center" wrapText="1"/>
    </xf>
    <xf numFmtId="4" fontId="25" fillId="27" borderId="18" xfId="0" applyNumberFormat="1" applyFont="1" applyFill="1" applyBorder="1" applyAlignment="1">
      <alignment horizontal="right" vertical="center" wrapText="1"/>
    </xf>
    <xf numFmtId="4" fontId="34" fillId="28" borderId="18" xfId="0" applyNumberFormat="1" applyFont="1" applyFill="1" applyBorder="1" applyAlignment="1">
      <alignment horizontal="right" vertical="center" wrapText="1"/>
    </xf>
    <xf numFmtId="4" fontId="27" fillId="27" borderId="18" xfId="0" applyNumberFormat="1" applyFont="1" applyFill="1" applyBorder="1" applyAlignment="1">
      <alignment vertical="center" wrapText="1"/>
    </xf>
    <xf numFmtId="4" fontId="25" fillId="27" borderId="18" xfId="0" applyNumberFormat="1" applyFont="1" applyFill="1" applyBorder="1" applyAlignment="1">
      <alignment vertical="center" wrapText="1"/>
    </xf>
    <xf numFmtId="4" fontId="34" fillId="28" borderId="18" xfId="0" applyNumberFormat="1" applyFont="1" applyFill="1" applyBorder="1" applyAlignment="1">
      <alignment vertical="center" wrapText="1"/>
    </xf>
    <xf numFmtId="0" fontId="32" fillId="0" borderId="18" xfId="0" applyFont="1" applyBorder="1" applyAlignment="1">
      <alignment horizontal="right"/>
    </xf>
    <xf numFmtId="0" fontId="32" fillId="0" borderId="18" xfId="0" applyFont="1" applyBorder="1" applyAlignment="1">
      <alignment horizontal="left"/>
    </xf>
    <xf numFmtId="4" fontId="32" fillId="0" borderId="18" xfId="0" applyNumberFormat="1" applyFont="1" applyBorder="1" applyAlignment="1">
      <alignment horizontal="right"/>
    </xf>
    <xf numFmtId="2" fontId="32" fillId="0" borderId="18" xfId="0" applyNumberFormat="1" applyFont="1" applyBorder="1" applyAlignment="1">
      <alignment horizontal="right"/>
    </xf>
    <xf numFmtId="0" fontId="28" fillId="0" borderId="18" xfId="0" applyFont="1" applyBorder="1" applyAlignment="1">
      <alignment/>
    </xf>
    <xf numFmtId="0" fontId="28" fillId="28" borderId="18" xfId="0" applyFont="1" applyFill="1" applyBorder="1" applyAlignment="1">
      <alignment horizontal="left"/>
    </xf>
    <xf numFmtId="4" fontId="28" fillId="28" borderId="18" xfId="0" applyNumberFormat="1" applyFont="1" applyFill="1" applyBorder="1" applyAlignment="1">
      <alignment/>
    </xf>
    <xf numFmtId="49" fontId="28" fillId="0" borderId="18" xfId="0" applyNumberFormat="1" applyFont="1" applyBorder="1" applyAlignment="1">
      <alignment horizontal="left" wrapText="1"/>
    </xf>
    <xf numFmtId="49" fontId="28" fillId="28" borderId="18" xfId="0" applyNumberFormat="1" applyFont="1" applyFill="1" applyBorder="1" applyAlignment="1">
      <alignment horizontal="left"/>
    </xf>
    <xf numFmtId="4" fontId="28" fillId="28" borderId="18" xfId="0" applyNumberFormat="1" applyFont="1" applyFill="1" applyBorder="1" applyAlignment="1">
      <alignment horizontal="right"/>
    </xf>
    <xf numFmtId="0" fontId="32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0" fillId="0" borderId="18" xfId="0" applyNumberFormat="1" applyBorder="1" applyAlignment="1">
      <alignment/>
    </xf>
    <xf numFmtId="4" fontId="29" fillId="29" borderId="22" xfId="88" applyNumberFormat="1" applyFont="1" applyFill="1" applyBorder="1" applyAlignment="1">
      <alignment horizontal="right" vertical="center" wrapText="1"/>
      <protection/>
    </xf>
    <xf numFmtId="4" fontId="29" fillId="29" borderId="22" xfId="88" applyNumberFormat="1" applyFont="1" applyFill="1" applyBorder="1" applyAlignment="1">
      <alignment horizontal="right" wrapText="1"/>
      <protection/>
    </xf>
    <xf numFmtId="0" fontId="28" fillId="29" borderId="23" xfId="88" applyFont="1" applyFill="1" applyBorder="1" applyAlignment="1">
      <alignment horizontal="left"/>
      <protection/>
    </xf>
    <xf numFmtId="0" fontId="30" fillId="29" borderId="16" xfId="88" applyFont="1" applyFill="1" applyBorder="1">
      <alignment/>
      <protection/>
    </xf>
    <xf numFmtId="0" fontId="30" fillId="29" borderId="24" xfId="88" applyFont="1" applyFill="1" applyBorder="1">
      <alignment/>
      <protection/>
    </xf>
    <xf numFmtId="4" fontId="29" fillId="29" borderId="22" xfId="88" applyNumberFormat="1" applyFont="1" applyFill="1" applyBorder="1" applyAlignment="1">
      <alignment horizontal="right"/>
      <protection/>
    </xf>
    <xf numFmtId="4" fontId="29" fillId="29" borderId="15" xfId="88" applyNumberFormat="1" applyFont="1" applyFill="1" applyBorder="1" applyAlignment="1">
      <alignment horizontal="right" wrapText="1"/>
      <protection/>
    </xf>
    <xf numFmtId="3" fontId="29" fillId="29" borderId="15" xfId="88" applyNumberFormat="1" applyFont="1" applyFill="1" applyBorder="1" applyAlignment="1">
      <alignment horizontal="right"/>
      <protection/>
    </xf>
    <xf numFmtId="4" fontId="29" fillId="29" borderId="15" xfId="88" applyNumberFormat="1" applyFont="1" applyFill="1" applyBorder="1" applyAlignment="1">
      <alignment horizontal="right"/>
      <protection/>
    </xf>
    <xf numFmtId="4" fontId="29" fillId="29" borderId="15" xfId="88" applyNumberFormat="1" applyFont="1" applyFill="1" applyBorder="1" applyAlignment="1">
      <alignment horizontal="right" vertical="center"/>
      <protection/>
    </xf>
    <xf numFmtId="4" fontId="29" fillId="29" borderId="15" xfId="88" applyNumberFormat="1" applyFont="1" applyFill="1" applyBorder="1" applyAlignment="1">
      <alignment horizontal="right" vertical="center" wrapText="1"/>
      <protection/>
    </xf>
    <xf numFmtId="0" fontId="28" fillId="29" borderId="25" xfId="88" applyFont="1" applyFill="1" applyBorder="1" applyAlignment="1">
      <alignment horizontal="left" wrapText="1"/>
      <protection/>
    </xf>
    <xf numFmtId="0" fontId="28" fillId="29" borderId="26" xfId="88" applyFont="1" applyFill="1" applyBorder="1" applyAlignment="1">
      <alignment horizontal="left" wrapText="1"/>
      <protection/>
    </xf>
    <xf numFmtId="0" fontId="28" fillId="29" borderId="27" xfId="88" applyFont="1" applyFill="1" applyBorder="1" applyAlignment="1">
      <alignment horizontal="left" wrapText="1"/>
      <protection/>
    </xf>
    <xf numFmtId="0" fontId="27" fillId="30" borderId="17" xfId="0" applyFont="1" applyFill="1" applyBorder="1" applyAlignment="1">
      <alignment horizontal="center" vertical="center" wrapText="1"/>
    </xf>
    <xf numFmtId="0" fontId="27" fillId="30" borderId="28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26" fillId="0" borderId="23" xfId="88" applyFont="1" applyBorder="1" applyAlignment="1">
      <alignment horizontal="left" wrapText="1"/>
      <protection/>
    </xf>
    <xf numFmtId="0" fontId="26" fillId="0" borderId="16" xfId="88" applyFont="1" applyBorder="1" applyAlignment="1">
      <alignment horizontal="left" wrapText="1"/>
      <protection/>
    </xf>
    <xf numFmtId="0" fontId="26" fillId="0" borderId="24" xfId="88" applyFont="1" applyBorder="1" applyAlignment="1">
      <alignment horizontal="left" wrapText="1"/>
      <protection/>
    </xf>
    <xf numFmtId="0" fontId="26" fillId="0" borderId="31" xfId="88" applyFont="1" applyBorder="1" applyAlignment="1">
      <alignment horizontal="left" wrapText="1"/>
      <protection/>
    </xf>
    <xf numFmtId="0" fontId="26" fillId="0" borderId="32" xfId="88" applyFont="1" applyBorder="1" applyAlignment="1">
      <alignment horizontal="left" wrapText="1"/>
      <protection/>
    </xf>
    <xf numFmtId="0" fontId="26" fillId="0" borderId="33" xfId="88" applyFont="1" applyBorder="1" applyAlignment="1">
      <alignment horizontal="left" wrapText="1"/>
      <protection/>
    </xf>
    <xf numFmtId="0" fontId="27" fillId="30" borderId="34" xfId="0" applyFont="1" applyFill="1" applyBorder="1" applyAlignment="1">
      <alignment horizontal="center" vertical="center" wrapText="1"/>
    </xf>
    <xf numFmtId="0" fontId="27" fillId="30" borderId="35" xfId="0" applyFont="1" applyFill="1" applyBorder="1" applyAlignment="1">
      <alignment horizontal="center" vertical="center" wrapText="1"/>
    </xf>
    <xf numFmtId="0" fontId="29" fillId="0" borderId="0" xfId="88" applyFont="1" applyAlignment="1">
      <alignment horizontal="center" vertical="center" wrapText="1"/>
      <protection/>
    </xf>
    <xf numFmtId="0" fontId="29" fillId="29" borderId="25" xfId="88" applyFont="1" applyFill="1" applyBorder="1" applyAlignment="1">
      <alignment horizontal="left" vertical="center" wrapText="1" indent="2"/>
      <protection/>
    </xf>
    <xf numFmtId="0" fontId="29" fillId="29" borderId="26" xfId="88" applyFont="1" applyFill="1" applyBorder="1" applyAlignment="1">
      <alignment horizontal="left" vertical="center" wrapText="1" indent="2"/>
      <protection/>
    </xf>
    <xf numFmtId="0" fontId="29" fillId="29" borderId="27" xfId="88" applyFont="1" applyFill="1" applyBorder="1" applyAlignment="1">
      <alignment horizontal="left" vertical="center" wrapText="1" indent="2"/>
      <protection/>
    </xf>
    <xf numFmtId="0" fontId="29" fillId="0" borderId="0" xfId="88" applyFont="1" applyBorder="1" applyAlignment="1">
      <alignment horizontal="center" wrapText="1"/>
      <protection/>
    </xf>
    <xf numFmtId="0" fontId="29" fillId="0" borderId="25" xfId="88" applyFont="1" applyBorder="1" applyAlignment="1">
      <alignment horizontal="left" vertical="center" wrapText="1"/>
      <protection/>
    </xf>
    <xf numFmtId="0" fontId="29" fillId="0" borderId="26" xfId="88" applyFont="1" applyBorder="1" applyAlignment="1">
      <alignment horizontal="left" vertical="center" wrapText="1"/>
      <protection/>
    </xf>
    <xf numFmtId="0" fontId="29" fillId="0" borderId="27" xfId="88" applyFont="1" applyBorder="1" applyAlignment="1">
      <alignment horizontal="left" vertical="center" wrapText="1"/>
      <protection/>
    </xf>
    <xf numFmtId="0" fontId="38" fillId="0" borderId="0" xfId="0" applyFont="1" applyAlignment="1">
      <alignment horizontal="left" wrapText="1"/>
    </xf>
    <xf numFmtId="0" fontId="29" fillId="0" borderId="25" xfId="88" applyFont="1" applyBorder="1" applyAlignment="1">
      <alignment horizontal="center" vertical="center" wrapText="1"/>
      <protection/>
    </xf>
    <xf numFmtId="0" fontId="29" fillId="0" borderId="26" xfId="88" applyFont="1" applyBorder="1" applyAlignment="1">
      <alignment horizontal="center" vertical="center" wrapText="1"/>
      <protection/>
    </xf>
    <xf numFmtId="0" fontId="29" fillId="0" borderId="27" xfId="88" applyFont="1" applyBorder="1" applyAlignment="1">
      <alignment horizontal="center" vertical="center" wrapText="1"/>
      <protection/>
    </xf>
    <xf numFmtId="0" fontId="28" fillId="0" borderId="25" xfId="88" applyFont="1" applyBorder="1" applyAlignment="1">
      <alignment horizontal="left" wrapText="1"/>
      <protection/>
    </xf>
    <xf numFmtId="0" fontId="28" fillId="0" borderId="26" xfId="88" applyFont="1" applyBorder="1" applyAlignment="1">
      <alignment horizontal="left" wrapText="1"/>
      <protection/>
    </xf>
    <xf numFmtId="0" fontId="28" fillId="0" borderId="27" xfId="88" applyFont="1" applyBorder="1" applyAlignment="1">
      <alignment horizontal="left" wrapText="1"/>
      <protection/>
    </xf>
    <xf numFmtId="0" fontId="28" fillId="0" borderId="25" xfId="88" applyFont="1" applyBorder="1" applyAlignment="1">
      <alignment horizontal="left"/>
      <protection/>
    </xf>
    <xf numFmtId="0" fontId="28" fillId="0" borderId="26" xfId="88" applyFont="1" applyBorder="1" applyAlignment="1">
      <alignment horizontal="left"/>
      <protection/>
    </xf>
    <xf numFmtId="0" fontId="28" fillId="0" borderId="27" xfId="88" applyFont="1" applyBorder="1" applyAlignment="1">
      <alignment horizontal="left"/>
      <protection/>
    </xf>
    <xf numFmtId="0" fontId="28" fillId="0" borderId="0" xfId="0" applyFont="1" applyAlignment="1">
      <alignment horizontal="center"/>
    </xf>
    <xf numFmtId="0" fontId="29" fillId="27" borderId="0" xfId="0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0" fontId="34" fillId="0" borderId="36" xfId="0" applyFont="1" applyBorder="1" applyAlignment="1">
      <alignment horizontal="left" vertical="center"/>
    </xf>
    <xf numFmtId="0" fontId="35" fillId="0" borderId="36" xfId="0" applyFont="1" applyBorder="1" applyAlignment="1">
      <alignment vertical="center"/>
    </xf>
    <xf numFmtId="0" fontId="29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ilješka" xfId="58"/>
    <cellStyle name="Calculation" xfId="59"/>
    <cellStyle name="Check Cell" xfId="60"/>
    <cellStyle name="Dobro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 1" xfId="85"/>
    <cellStyle name="Neutralno" xfId="86"/>
    <cellStyle name="Note 1" xfId="87"/>
    <cellStyle name="Obično_List2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otal" xfId="95"/>
    <cellStyle name="Ukupni zbroj" xfId="96"/>
    <cellStyle name="Unos" xfId="97"/>
    <cellStyle name="Currency" xfId="98"/>
    <cellStyle name="Currency [0]" xfId="99"/>
    <cellStyle name="Comma" xfId="100"/>
    <cellStyle name="Comma [0]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116" zoomScaleNormal="116" zoomScalePageLayoutView="0" workbookViewId="0" topLeftCell="A1">
      <selection activeCell="I3" sqref="I3"/>
    </sheetView>
  </sheetViews>
  <sheetFormatPr defaultColWidth="9.00390625" defaultRowHeight="12.75"/>
  <cols>
    <col min="1" max="4" width="9.00390625" style="0" customWidth="1"/>
    <col min="5" max="5" width="16.7109375" style="0" customWidth="1"/>
    <col min="6" max="6" width="14.57421875" style="0" customWidth="1"/>
    <col min="7" max="9" width="13.8515625" style="0" customWidth="1"/>
    <col min="10" max="10" width="14.00390625" style="0" customWidth="1"/>
  </cols>
  <sheetData>
    <row r="1" spans="1:10" ht="15" customHeight="1">
      <c r="A1" s="159" t="s">
        <v>171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5" customHeight="1">
      <c r="A2" s="159" t="s">
        <v>85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9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customHeight="1">
      <c r="A4" s="159" t="s">
        <v>25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0" ht="10.5" customHeight="1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0" ht="15" customHeight="1">
      <c r="A6" s="159" t="s">
        <v>26</v>
      </c>
      <c r="B6" s="159"/>
      <c r="C6" s="159"/>
      <c r="D6" s="159"/>
      <c r="E6" s="159"/>
      <c r="F6" s="159"/>
      <c r="G6" s="159"/>
      <c r="H6" s="159"/>
      <c r="I6" s="159"/>
      <c r="J6" s="159"/>
    </row>
    <row r="7" spans="1:10" ht="9" customHeight="1">
      <c r="A7" s="2"/>
      <c r="B7" s="3"/>
      <c r="C7" s="3"/>
      <c r="D7" s="3"/>
      <c r="E7" s="3"/>
      <c r="F7" s="3"/>
      <c r="G7" s="3"/>
      <c r="H7" s="3"/>
      <c r="I7" s="3"/>
      <c r="J7" s="3"/>
    </row>
    <row r="8" spans="1:10" ht="12.75" customHeight="1">
      <c r="A8" s="151"/>
      <c r="B8" s="152"/>
      <c r="C8" s="152"/>
      <c r="D8" s="152"/>
      <c r="E8" s="153"/>
      <c r="F8" s="157" t="s">
        <v>27</v>
      </c>
      <c r="G8" s="146" t="s">
        <v>28</v>
      </c>
      <c r="H8" s="146" t="s">
        <v>29</v>
      </c>
      <c r="I8" s="146" t="s">
        <v>31</v>
      </c>
      <c r="J8" s="146" t="s">
        <v>30</v>
      </c>
    </row>
    <row r="9" spans="1:10" ht="12.75" customHeight="1">
      <c r="A9" s="154"/>
      <c r="B9" s="155"/>
      <c r="C9" s="155"/>
      <c r="D9" s="155"/>
      <c r="E9" s="156"/>
      <c r="F9" s="158"/>
      <c r="G9" s="147"/>
      <c r="H9" s="147"/>
      <c r="I9" s="147"/>
      <c r="J9" s="147"/>
    </row>
    <row r="10" spans="1:10" ht="16.5" customHeight="1">
      <c r="A10" s="143" t="s">
        <v>0</v>
      </c>
      <c r="B10" s="144"/>
      <c r="C10" s="144"/>
      <c r="D10" s="144"/>
      <c r="E10" s="145"/>
      <c r="F10" s="132">
        <f>F11+F12</f>
        <v>237887</v>
      </c>
      <c r="G10" s="133">
        <f>G11+G12</f>
        <v>299427.3</v>
      </c>
      <c r="H10" s="133">
        <f>H11+H12</f>
        <v>263234</v>
      </c>
      <c r="I10" s="133">
        <f>I12+I11</f>
        <v>258120</v>
      </c>
      <c r="J10" s="133">
        <f>J12+J11</f>
        <v>258800</v>
      </c>
    </row>
    <row r="11" spans="1:10" ht="15" customHeight="1">
      <c r="A11" s="171" t="s">
        <v>1</v>
      </c>
      <c r="B11" s="172"/>
      <c r="C11" s="172"/>
      <c r="D11" s="172"/>
      <c r="E11" s="173"/>
      <c r="F11" s="4">
        <v>237887</v>
      </c>
      <c r="G11" s="4">
        <v>299427.3</v>
      </c>
      <c r="H11" s="4">
        <v>263234</v>
      </c>
      <c r="I11" s="4">
        <v>258120</v>
      </c>
      <c r="J11" s="4">
        <v>258800</v>
      </c>
    </row>
    <row r="12" spans="1:10" ht="15.75" customHeight="1">
      <c r="A12" s="174" t="s">
        <v>2</v>
      </c>
      <c r="B12" s="175"/>
      <c r="C12" s="175"/>
      <c r="D12" s="175"/>
      <c r="E12" s="176"/>
      <c r="F12" s="4">
        <v>0</v>
      </c>
      <c r="G12" s="4">
        <v>0</v>
      </c>
      <c r="H12" s="4">
        <v>0</v>
      </c>
      <c r="I12" s="4"/>
      <c r="J12" s="4"/>
    </row>
    <row r="13" spans="1:10" ht="18" customHeight="1">
      <c r="A13" s="134" t="s">
        <v>3</v>
      </c>
      <c r="B13" s="135"/>
      <c r="C13" s="135"/>
      <c r="D13" s="135"/>
      <c r="E13" s="136"/>
      <c r="F13" s="137">
        <f>F14+F15</f>
        <v>246239.49</v>
      </c>
      <c r="G13" s="137">
        <f>G14+G15</f>
        <v>327493.45</v>
      </c>
      <c r="H13" s="137">
        <f>H14+H15</f>
        <v>283547</v>
      </c>
      <c r="I13" s="137">
        <f>I14+I15</f>
        <v>258120</v>
      </c>
      <c r="J13" s="137">
        <f>J14+J15</f>
        <v>258800</v>
      </c>
    </row>
    <row r="14" spans="1:10" ht="15" customHeight="1">
      <c r="A14" s="171" t="s">
        <v>4</v>
      </c>
      <c r="B14" s="172"/>
      <c r="C14" s="172"/>
      <c r="D14" s="172"/>
      <c r="E14" s="173"/>
      <c r="F14" s="5">
        <v>239874.8</v>
      </c>
      <c r="G14" s="5">
        <v>260340.43</v>
      </c>
      <c r="H14" s="5">
        <v>250493</v>
      </c>
      <c r="I14" s="5">
        <v>245420</v>
      </c>
      <c r="J14" s="5">
        <v>246100</v>
      </c>
    </row>
    <row r="15" spans="1:10" ht="15.75" customHeight="1">
      <c r="A15" s="174" t="s">
        <v>5</v>
      </c>
      <c r="B15" s="175"/>
      <c r="C15" s="175"/>
      <c r="D15" s="175"/>
      <c r="E15" s="176"/>
      <c r="F15" s="5">
        <v>6364.69</v>
      </c>
      <c r="G15" s="5">
        <v>67153.02</v>
      </c>
      <c r="H15" s="5">
        <v>33054</v>
      </c>
      <c r="I15" s="5">
        <v>12700</v>
      </c>
      <c r="J15" s="5">
        <v>12700</v>
      </c>
    </row>
    <row r="16" spans="1:10" ht="15" customHeight="1">
      <c r="A16" s="143" t="s">
        <v>6</v>
      </c>
      <c r="B16" s="144"/>
      <c r="C16" s="144"/>
      <c r="D16" s="144"/>
      <c r="E16" s="145"/>
      <c r="F16" s="138">
        <f>F10-F13</f>
        <v>-8352.48999999999</v>
      </c>
      <c r="G16" s="138">
        <f>G10-G13</f>
        <v>-28066.150000000023</v>
      </c>
      <c r="H16" s="138">
        <f>H10-H13</f>
        <v>-20313</v>
      </c>
      <c r="I16" s="138">
        <f>I10-I13</f>
        <v>0</v>
      </c>
      <c r="J16" s="138">
        <f>J10-J13</f>
        <v>0</v>
      </c>
    </row>
    <row r="17" spans="1:10" ht="15" customHeight="1">
      <c r="A17" s="168"/>
      <c r="B17" s="169"/>
      <c r="C17" s="169"/>
      <c r="D17" s="169"/>
      <c r="E17" s="169"/>
      <c r="F17" s="169"/>
      <c r="G17" s="169"/>
      <c r="H17" s="169"/>
      <c r="I17" s="169"/>
      <c r="J17" s="170"/>
    </row>
    <row r="18" spans="1:10" ht="15" customHeight="1">
      <c r="A18" s="159" t="s">
        <v>32</v>
      </c>
      <c r="B18" s="159"/>
      <c r="C18" s="159"/>
      <c r="D18" s="159"/>
      <c r="E18" s="159"/>
      <c r="F18" s="159"/>
      <c r="G18" s="159"/>
      <c r="H18" s="159"/>
      <c r="I18" s="159"/>
      <c r="J18" s="159"/>
    </row>
    <row r="19" spans="1:10" ht="9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2.75" customHeight="1">
      <c r="A20" s="151"/>
      <c r="B20" s="152"/>
      <c r="C20" s="152"/>
      <c r="D20" s="152"/>
      <c r="E20" s="153"/>
      <c r="F20" s="157" t="s">
        <v>27</v>
      </c>
      <c r="G20" s="146" t="s">
        <v>28</v>
      </c>
      <c r="H20" s="146" t="s">
        <v>29</v>
      </c>
      <c r="I20" s="146" t="s">
        <v>31</v>
      </c>
      <c r="J20" s="146" t="s">
        <v>30</v>
      </c>
    </row>
    <row r="21" spans="1:10" ht="12.75" customHeight="1">
      <c r="A21" s="154"/>
      <c r="B21" s="155"/>
      <c r="C21" s="155"/>
      <c r="D21" s="155"/>
      <c r="E21" s="156"/>
      <c r="F21" s="158"/>
      <c r="G21" s="147"/>
      <c r="H21" s="147"/>
      <c r="I21" s="147"/>
      <c r="J21" s="147"/>
    </row>
    <row r="22" spans="1:10" ht="15" customHeight="1">
      <c r="A22" s="171" t="s">
        <v>8</v>
      </c>
      <c r="B22" s="172"/>
      <c r="C22" s="172"/>
      <c r="D22" s="172"/>
      <c r="E22" s="173"/>
      <c r="F22" s="6">
        <v>0</v>
      </c>
      <c r="G22" s="4">
        <v>21235.65</v>
      </c>
      <c r="H22" s="4">
        <v>21240</v>
      </c>
      <c r="I22" s="4">
        <v>0</v>
      </c>
      <c r="J22" s="4">
        <v>0</v>
      </c>
    </row>
    <row r="23" spans="1:10" ht="15" customHeight="1">
      <c r="A23" s="171" t="s">
        <v>9</v>
      </c>
      <c r="B23" s="172"/>
      <c r="C23" s="172"/>
      <c r="D23" s="172"/>
      <c r="E23" s="173"/>
      <c r="F23" s="6">
        <v>0</v>
      </c>
      <c r="G23" s="4">
        <v>4247.13</v>
      </c>
      <c r="H23" s="4">
        <v>4247</v>
      </c>
      <c r="I23" s="4">
        <v>0</v>
      </c>
      <c r="J23" s="4">
        <v>0</v>
      </c>
    </row>
    <row r="24" spans="1:10" ht="15" customHeight="1">
      <c r="A24" s="143" t="s">
        <v>24</v>
      </c>
      <c r="B24" s="144"/>
      <c r="C24" s="144"/>
      <c r="D24" s="144"/>
      <c r="E24" s="145"/>
      <c r="F24" s="139">
        <v>0</v>
      </c>
      <c r="G24" s="140">
        <f>G22-G23</f>
        <v>16988.52</v>
      </c>
      <c r="H24" s="140">
        <f>H22-H23</f>
        <v>16993</v>
      </c>
      <c r="I24" s="140">
        <v>0</v>
      </c>
      <c r="J24" s="140">
        <v>0</v>
      </c>
    </row>
    <row r="25" spans="1:10" ht="13.5">
      <c r="A25" s="7"/>
      <c r="B25" s="8"/>
      <c r="C25" s="8"/>
      <c r="D25" s="8"/>
      <c r="E25" s="8"/>
      <c r="F25" s="9"/>
      <c r="G25" s="9"/>
      <c r="H25" s="9"/>
      <c r="I25" s="9"/>
      <c r="J25" s="9"/>
    </row>
    <row r="26" spans="1:10" ht="13.5">
      <c r="A26" s="163" t="s">
        <v>33</v>
      </c>
      <c r="B26" s="163"/>
      <c r="C26" s="163"/>
      <c r="D26" s="163"/>
      <c r="E26" s="163"/>
      <c r="F26" s="163"/>
      <c r="G26" s="163"/>
      <c r="H26" s="163"/>
      <c r="I26" s="163"/>
      <c r="J26" s="163"/>
    </row>
    <row r="27" spans="1:10" ht="9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</row>
    <row r="28" spans="1:10" ht="12.75" customHeight="1">
      <c r="A28" s="151"/>
      <c r="B28" s="152"/>
      <c r="C28" s="152"/>
      <c r="D28" s="152"/>
      <c r="E28" s="153"/>
      <c r="F28" s="157" t="s">
        <v>27</v>
      </c>
      <c r="G28" s="146" t="s">
        <v>28</v>
      </c>
      <c r="H28" s="146" t="s">
        <v>29</v>
      </c>
      <c r="I28" s="146" t="s">
        <v>31</v>
      </c>
      <c r="J28" s="146" t="s">
        <v>30</v>
      </c>
    </row>
    <row r="29" spans="1:10" ht="12.75" customHeight="1">
      <c r="A29" s="154"/>
      <c r="B29" s="155"/>
      <c r="C29" s="155"/>
      <c r="D29" s="155"/>
      <c r="E29" s="156"/>
      <c r="F29" s="158"/>
      <c r="G29" s="147"/>
      <c r="H29" s="147"/>
      <c r="I29" s="147"/>
      <c r="J29" s="147"/>
    </row>
    <row r="30" spans="1:10" ht="18.75" customHeight="1">
      <c r="A30" s="164" t="s">
        <v>7</v>
      </c>
      <c r="B30" s="165"/>
      <c r="C30" s="165"/>
      <c r="D30" s="165"/>
      <c r="E30" s="165"/>
      <c r="F30" s="165"/>
      <c r="G30" s="165"/>
      <c r="H30" s="165"/>
      <c r="I30" s="165"/>
      <c r="J30" s="166"/>
    </row>
    <row r="31" spans="1:10" ht="34.5" customHeight="1">
      <c r="A31" s="160" t="s">
        <v>34</v>
      </c>
      <c r="B31" s="161"/>
      <c r="C31" s="161"/>
      <c r="D31" s="161"/>
      <c r="E31" s="162"/>
      <c r="F31" s="141">
        <v>19429.96</v>
      </c>
      <c r="G31" s="142">
        <v>11077.63</v>
      </c>
      <c r="H31" s="142">
        <v>3320</v>
      </c>
      <c r="I31" s="142">
        <v>0</v>
      </c>
      <c r="J31" s="142">
        <v>0</v>
      </c>
    </row>
    <row r="33" ht="9" customHeight="1"/>
    <row r="34" spans="1:10" ht="15" customHeight="1">
      <c r="A34" s="148" t="s">
        <v>35</v>
      </c>
      <c r="B34" s="149"/>
      <c r="C34" s="149"/>
      <c r="D34" s="149"/>
      <c r="E34" s="150"/>
      <c r="F34" s="85">
        <v>11077.63</v>
      </c>
      <c r="G34" s="26">
        <f>G16+G24+G31</f>
        <v>-2.3646862246096134E-11</v>
      </c>
      <c r="H34" s="85">
        <f>H16+H24+H31</f>
        <v>0</v>
      </c>
      <c r="I34" s="85">
        <v>0</v>
      </c>
      <c r="J34" s="85">
        <v>0</v>
      </c>
    </row>
  </sheetData>
  <sheetProtection selectLockedCells="1" selectUnlockedCells="1"/>
  <mergeCells count="38">
    <mergeCell ref="J28:J29"/>
    <mergeCell ref="A10:E10"/>
    <mergeCell ref="A11:E11"/>
    <mergeCell ref="A12:E12"/>
    <mergeCell ref="A14:E14"/>
    <mergeCell ref="A15:E15"/>
    <mergeCell ref="A22:E22"/>
    <mergeCell ref="A23:E23"/>
    <mergeCell ref="A16:E16"/>
    <mergeCell ref="A18:J18"/>
    <mergeCell ref="A2:J2"/>
    <mergeCell ref="G8:G9"/>
    <mergeCell ref="A27:J27"/>
    <mergeCell ref="A1:J1"/>
    <mergeCell ref="A4:J4"/>
    <mergeCell ref="A8:E9"/>
    <mergeCell ref="F8:F9"/>
    <mergeCell ref="J8:J9"/>
    <mergeCell ref="J20:J21"/>
    <mergeCell ref="A17:J17"/>
    <mergeCell ref="A6:J6"/>
    <mergeCell ref="H8:H9"/>
    <mergeCell ref="I8:I9"/>
    <mergeCell ref="A31:E31"/>
    <mergeCell ref="A26:J26"/>
    <mergeCell ref="A20:E21"/>
    <mergeCell ref="F20:F21"/>
    <mergeCell ref="G20:G21"/>
    <mergeCell ref="H20:H21"/>
    <mergeCell ref="A30:J30"/>
    <mergeCell ref="A24:E24"/>
    <mergeCell ref="I20:I21"/>
    <mergeCell ref="A34:E34"/>
    <mergeCell ref="A28:E29"/>
    <mergeCell ref="F28:F29"/>
    <mergeCell ref="G28:G29"/>
    <mergeCell ref="H28:H29"/>
    <mergeCell ref="I28:I29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35"/>
  <sheetViews>
    <sheetView zoomScalePageLayoutView="0" workbookViewId="0" topLeftCell="A10">
      <selection activeCell="H16" sqref="H16"/>
    </sheetView>
  </sheetViews>
  <sheetFormatPr defaultColWidth="9.140625" defaultRowHeight="12.75"/>
  <cols>
    <col min="1" max="1" width="41.28125" style="0" customWidth="1"/>
    <col min="2" max="2" width="18.7109375" style="0" customWidth="1"/>
    <col min="3" max="6" width="15.7109375" style="0" customWidth="1"/>
  </cols>
  <sheetData>
    <row r="4" spans="1:10" ht="15" customHeight="1">
      <c r="A4" s="159" t="s">
        <v>87</v>
      </c>
      <c r="B4" s="159"/>
      <c r="C4" s="159"/>
      <c r="D4" s="159"/>
      <c r="E4" s="159"/>
      <c r="F4" s="159"/>
      <c r="G4" s="27"/>
      <c r="H4" s="27"/>
      <c r="I4" s="27"/>
      <c r="J4" s="27"/>
    </row>
    <row r="5" spans="1:10" ht="15" customHeight="1">
      <c r="A5" s="177" t="s">
        <v>86</v>
      </c>
      <c r="B5" s="177"/>
      <c r="C5" s="177"/>
      <c r="D5" s="177"/>
      <c r="E5" s="177"/>
      <c r="F5" s="177"/>
      <c r="G5" s="27"/>
      <c r="H5" s="27"/>
      <c r="I5" s="27"/>
      <c r="J5" s="27"/>
    </row>
    <row r="6" spans="1:10" ht="9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 customHeight="1">
      <c r="A7" s="159" t="s">
        <v>25</v>
      </c>
      <c r="B7" s="159"/>
      <c r="C7" s="159"/>
      <c r="D7" s="159"/>
      <c r="E7" s="159"/>
      <c r="F7" s="159"/>
      <c r="G7" s="27"/>
      <c r="H7" s="27"/>
      <c r="I7" s="27"/>
      <c r="J7" s="27"/>
    </row>
    <row r="8" spans="1:10" ht="9" customHeight="1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 customHeight="1">
      <c r="A9" s="159" t="s">
        <v>38</v>
      </c>
      <c r="B9" s="159"/>
      <c r="C9" s="159"/>
      <c r="D9" s="159"/>
      <c r="E9" s="159"/>
      <c r="F9" s="159"/>
      <c r="G9" s="27"/>
      <c r="H9" s="27"/>
      <c r="I9" s="27"/>
      <c r="J9" s="27"/>
    </row>
    <row r="11" spans="1:6" ht="15" customHeight="1">
      <c r="A11" s="177" t="s">
        <v>49</v>
      </c>
      <c r="B11" s="177"/>
      <c r="C11" s="177"/>
      <c r="D11" s="177"/>
      <c r="E11" s="177"/>
      <c r="F11" s="177"/>
    </row>
    <row r="13" spans="1:6" ht="25.5" customHeight="1">
      <c r="A13" s="45" t="s">
        <v>50</v>
      </c>
      <c r="B13" s="45" t="s">
        <v>27</v>
      </c>
      <c r="C13" s="45" t="s">
        <v>28</v>
      </c>
      <c r="D13" s="45" t="s">
        <v>29</v>
      </c>
      <c r="E13" s="43" t="s">
        <v>31</v>
      </c>
      <c r="F13" s="43" t="s">
        <v>30</v>
      </c>
    </row>
    <row r="14" spans="1:6" ht="36" customHeight="1">
      <c r="A14" s="108" t="s">
        <v>121</v>
      </c>
      <c r="B14" s="50">
        <f>B16+B22</f>
        <v>246239.49</v>
      </c>
      <c r="C14" s="50">
        <f>C16+C22</f>
        <v>331740.58</v>
      </c>
      <c r="D14" s="50">
        <f>D15+D22</f>
        <v>287794</v>
      </c>
      <c r="E14" s="50">
        <f>E15+E22</f>
        <v>258120</v>
      </c>
      <c r="F14" s="50">
        <f>F15+F22</f>
        <v>258800</v>
      </c>
    </row>
    <row r="15" spans="1:6" ht="18" customHeight="1">
      <c r="A15" s="124" t="s">
        <v>51</v>
      </c>
      <c r="B15" s="125">
        <f>B16</f>
        <v>148331.01</v>
      </c>
      <c r="C15" s="125">
        <f>C16</f>
        <v>208950.16999999998</v>
      </c>
      <c r="D15" s="125">
        <f>D16</f>
        <v>175972</v>
      </c>
      <c r="E15" s="125">
        <f>E16</f>
        <v>169960</v>
      </c>
      <c r="F15" s="125">
        <f>F16</f>
        <v>170430</v>
      </c>
    </row>
    <row r="16" spans="1:6" ht="18" customHeight="1">
      <c r="A16" s="123" t="s">
        <v>52</v>
      </c>
      <c r="B16" s="50">
        <f>B17+B18+B19+B20+B21</f>
        <v>148331.01</v>
      </c>
      <c r="C16" s="50">
        <f>C17+C18+C19+C20+C21</f>
        <v>208950.16999999998</v>
      </c>
      <c r="D16" s="50">
        <f>D17+D18+D19+D20+D21</f>
        <v>175972</v>
      </c>
      <c r="E16" s="50">
        <f>E17+E18+E19+E20+E21</f>
        <v>169960</v>
      </c>
      <c r="F16" s="50">
        <f>F17+F18+F19+F20+F21</f>
        <v>170430</v>
      </c>
    </row>
    <row r="17" spans="1:6" ht="18" customHeight="1">
      <c r="A17" s="46" t="s">
        <v>53</v>
      </c>
      <c r="B17" s="47">
        <v>101625.85</v>
      </c>
      <c r="C17" s="47">
        <v>122635.87</v>
      </c>
      <c r="D17" s="47">
        <v>112921</v>
      </c>
      <c r="E17" s="47">
        <v>104960</v>
      </c>
      <c r="F17" s="47">
        <v>105430</v>
      </c>
    </row>
    <row r="18" spans="1:6" ht="18" customHeight="1">
      <c r="A18" s="46" t="s">
        <v>54</v>
      </c>
      <c r="B18" s="47">
        <v>41059.6</v>
      </c>
      <c r="C18" s="47">
        <v>44533.15</v>
      </c>
      <c r="D18" s="47">
        <v>54834</v>
      </c>
      <c r="E18" s="47">
        <v>55975</v>
      </c>
      <c r="F18" s="47">
        <v>55975</v>
      </c>
    </row>
    <row r="19" spans="1:6" ht="18" customHeight="1">
      <c r="A19" s="46" t="s">
        <v>55</v>
      </c>
      <c r="B19" s="47">
        <v>392.77</v>
      </c>
      <c r="C19" s="47">
        <v>570.71</v>
      </c>
      <c r="D19" s="47">
        <v>651</v>
      </c>
      <c r="E19" s="47">
        <v>655</v>
      </c>
      <c r="F19" s="47">
        <v>655</v>
      </c>
    </row>
    <row r="20" spans="1:6" ht="31.5" customHeight="1">
      <c r="A20" s="48" t="s">
        <v>56</v>
      </c>
      <c r="B20" s="47">
        <v>163.88</v>
      </c>
      <c r="C20" s="47">
        <v>331.81</v>
      </c>
      <c r="D20" s="47">
        <v>663</v>
      </c>
      <c r="E20" s="47">
        <v>670</v>
      </c>
      <c r="F20" s="47">
        <v>670</v>
      </c>
    </row>
    <row r="21" spans="1:6" ht="31.5" customHeight="1">
      <c r="A21" s="49" t="s">
        <v>57</v>
      </c>
      <c r="B21" s="47">
        <v>5088.91</v>
      </c>
      <c r="C21" s="47">
        <v>40878.63</v>
      </c>
      <c r="D21" s="47">
        <v>6903</v>
      </c>
      <c r="E21" s="47">
        <v>7700</v>
      </c>
      <c r="F21" s="47">
        <v>7700</v>
      </c>
    </row>
    <row r="22" spans="1:6" ht="18" customHeight="1">
      <c r="A22" s="127" t="s">
        <v>111</v>
      </c>
      <c r="B22" s="128">
        <f>B23+B30</f>
        <v>97908.47999999998</v>
      </c>
      <c r="C22" s="128">
        <f>C23+C30</f>
        <v>122790.41000000002</v>
      </c>
      <c r="D22" s="128">
        <f>D23+D30</f>
        <v>111822</v>
      </c>
      <c r="E22" s="128">
        <f>E23+E30</f>
        <v>88160</v>
      </c>
      <c r="F22" s="128">
        <f>F23+F30</f>
        <v>88370</v>
      </c>
    </row>
    <row r="23" spans="1:6" ht="32.25" customHeight="1">
      <c r="A23" s="126" t="s">
        <v>112</v>
      </c>
      <c r="B23" s="101">
        <f>B24+B25+B26+B27+B28+B29</f>
        <v>73644.32999999999</v>
      </c>
      <c r="C23" s="103">
        <f>C24+C25+C26+C27+C28+C29</f>
        <v>98745.77000000002</v>
      </c>
      <c r="D23" s="101">
        <f>D24+D25+D26+D27+D28+D29</f>
        <v>90799</v>
      </c>
      <c r="E23" s="101">
        <f>E24+E25+E26+E27+E28+E29</f>
        <v>66090</v>
      </c>
      <c r="F23" s="101">
        <f>F24+F25+F26</f>
        <v>66300</v>
      </c>
    </row>
    <row r="24" spans="1:6" ht="18" customHeight="1">
      <c r="A24" s="46" t="s">
        <v>53</v>
      </c>
      <c r="B24" s="47">
        <v>55092.81</v>
      </c>
      <c r="C24" s="47">
        <v>57864.45</v>
      </c>
      <c r="D24" s="47">
        <v>48643</v>
      </c>
      <c r="E24" s="47">
        <v>49020</v>
      </c>
      <c r="F24" s="47">
        <v>49230</v>
      </c>
    </row>
    <row r="25" spans="1:6" ht="18" customHeight="1">
      <c r="A25" s="46" t="s">
        <v>54</v>
      </c>
      <c r="B25" s="106">
        <v>18186.53</v>
      </c>
      <c r="C25" s="106">
        <v>15332.18</v>
      </c>
      <c r="D25" s="106">
        <v>16603</v>
      </c>
      <c r="E25" s="106">
        <v>17000</v>
      </c>
      <c r="F25" s="106">
        <v>17000</v>
      </c>
    </row>
    <row r="26" spans="1:6" ht="18" customHeight="1">
      <c r="A26" s="46" t="s">
        <v>55</v>
      </c>
      <c r="B26" s="46">
        <v>33.18</v>
      </c>
      <c r="C26" s="46">
        <v>66.36</v>
      </c>
      <c r="D26" s="106">
        <v>66</v>
      </c>
      <c r="E26" s="106">
        <v>70</v>
      </c>
      <c r="F26" s="106">
        <v>70</v>
      </c>
    </row>
    <row r="27" spans="1:6" ht="18" customHeight="1">
      <c r="A27" s="46" t="s">
        <v>88</v>
      </c>
      <c r="B27" s="46">
        <v>331.81</v>
      </c>
      <c r="C27" s="109">
        <v>0</v>
      </c>
      <c r="D27" s="106">
        <v>0</v>
      </c>
      <c r="E27" s="106">
        <v>0</v>
      </c>
      <c r="F27" s="106">
        <v>0</v>
      </c>
    </row>
    <row r="28" spans="1:6" ht="36" customHeight="1">
      <c r="A28" s="49" t="s">
        <v>57</v>
      </c>
      <c r="B28" s="106">
        <v>0</v>
      </c>
      <c r="C28" s="106">
        <v>21235.65</v>
      </c>
      <c r="D28" s="106">
        <v>21240</v>
      </c>
      <c r="E28" s="106">
        <v>0</v>
      </c>
      <c r="F28" s="106">
        <v>0</v>
      </c>
    </row>
    <row r="29" spans="1:6" ht="31.5" customHeight="1">
      <c r="A29" s="102" t="s">
        <v>110</v>
      </c>
      <c r="B29" s="106">
        <v>0</v>
      </c>
      <c r="C29" s="106">
        <v>4247.13</v>
      </c>
      <c r="D29" s="106">
        <v>4247</v>
      </c>
      <c r="E29" s="106">
        <v>0</v>
      </c>
      <c r="F29" s="106">
        <v>0</v>
      </c>
    </row>
    <row r="30" spans="1:6" ht="32.25" customHeight="1">
      <c r="A30" s="104" t="s">
        <v>113</v>
      </c>
      <c r="B30" s="50">
        <f>B31+B32+B33+B34</f>
        <v>24264.149999999998</v>
      </c>
      <c r="C30" s="50">
        <f>C31+C32+C33+C34</f>
        <v>24044.64</v>
      </c>
      <c r="D30" s="50">
        <f>D32+D33+D34</f>
        <v>21023</v>
      </c>
      <c r="E30" s="50">
        <f>E32+E33+E34</f>
        <v>22070</v>
      </c>
      <c r="F30" s="50">
        <f>F32+F33+F34</f>
        <v>22070</v>
      </c>
    </row>
    <row r="31" spans="1:6" ht="18" customHeight="1">
      <c r="A31" s="107" t="s">
        <v>53</v>
      </c>
      <c r="B31" s="106">
        <v>16588.18</v>
      </c>
      <c r="C31" s="106">
        <v>9493.66</v>
      </c>
      <c r="D31" s="106">
        <v>0</v>
      </c>
      <c r="E31" s="106">
        <v>0</v>
      </c>
      <c r="F31" s="106">
        <v>0</v>
      </c>
    </row>
    <row r="32" spans="1:6" ht="18" customHeight="1">
      <c r="A32" s="46" t="s">
        <v>54</v>
      </c>
      <c r="B32" s="106">
        <v>6292.48</v>
      </c>
      <c r="C32" s="106">
        <v>9445.88</v>
      </c>
      <c r="D32" s="106">
        <v>16046</v>
      </c>
      <c r="E32" s="106">
        <v>17000</v>
      </c>
      <c r="F32" s="106">
        <v>17000</v>
      </c>
    </row>
    <row r="33" spans="1:6" ht="18" customHeight="1">
      <c r="A33" s="46" t="s">
        <v>55</v>
      </c>
      <c r="B33" s="106">
        <v>107.71</v>
      </c>
      <c r="C33" s="106">
        <v>66.36</v>
      </c>
      <c r="D33" s="106">
        <v>66</v>
      </c>
      <c r="E33" s="106">
        <v>70</v>
      </c>
      <c r="F33" s="106">
        <v>70</v>
      </c>
    </row>
    <row r="34" spans="1:6" ht="36" customHeight="1">
      <c r="A34" s="49" t="s">
        <v>57</v>
      </c>
      <c r="B34" s="106">
        <v>1275.78</v>
      </c>
      <c r="C34" s="106">
        <v>5038.74</v>
      </c>
      <c r="D34" s="106">
        <v>4911</v>
      </c>
      <c r="E34" s="106">
        <v>5000</v>
      </c>
      <c r="F34" s="106">
        <v>5000</v>
      </c>
    </row>
    <row r="35" ht="12">
      <c r="A35" s="51"/>
    </row>
  </sheetData>
  <sheetProtection/>
  <mergeCells count="5">
    <mergeCell ref="A11:F11"/>
    <mergeCell ref="A9:F9"/>
    <mergeCell ref="A7:F7"/>
    <mergeCell ref="A4:F4"/>
    <mergeCell ref="A5:F5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4">
      <selection activeCell="A10" sqref="A10:I10"/>
    </sheetView>
  </sheetViews>
  <sheetFormatPr defaultColWidth="9.140625" defaultRowHeight="12.75"/>
  <cols>
    <col min="1" max="1" width="10.00390625" style="0" customWidth="1"/>
    <col min="2" max="2" width="10.421875" style="0" customWidth="1"/>
    <col min="3" max="3" width="7.57421875" style="0" customWidth="1"/>
    <col min="4" max="4" width="31.7109375" style="0" customWidth="1"/>
    <col min="5" max="9" width="15.7109375" style="0" customWidth="1"/>
  </cols>
  <sheetData>
    <row r="1" spans="1:9" ht="18" customHeight="1">
      <c r="A1" s="178" t="s">
        <v>103</v>
      </c>
      <c r="B1" s="178"/>
      <c r="C1" s="178"/>
      <c r="D1" s="178"/>
      <c r="E1" s="178"/>
      <c r="F1" s="178"/>
      <c r="G1" s="178"/>
      <c r="H1" s="178"/>
      <c r="I1" s="178"/>
    </row>
    <row r="2" spans="1:9" ht="18" customHeight="1">
      <c r="A2" s="178" t="s">
        <v>104</v>
      </c>
      <c r="B2" s="178"/>
      <c r="C2" s="178"/>
      <c r="D2" s="178"/>
      <c r="E2" s="178"/>
      <c r="F2" s="178"/>
      <c r="G2" s="178"/>
      <c r="H2" s="178"/>
      <c r="I2" s="178"/>
    </row>
    <row r="3" spans="1:9" ht="13.5" customHeight="1">
      <c r="A3" s="29"/>
      <c r="B3" s="29"/>
      <c r="C3" s="29"/>
      <c r="D3" s="29"/>
      <c r="E3" s="29"/>
      <c r="F3" s="29"/>
      <c r="G3" s="29"/>
      <c r="H3" s="29"/>
      <c r="I3" s="29"/>
    </row>
    <row r="4" spans="1:9" ht="14.25" customHeight="1">
      <c r="A4" s="178" t="s">
        <v>25</v>
      </c>
      <c r="B4" s="178"/>
      <c r="C4" s="178"/>
      <c r="D4" s="178"/>
      <c r="E4" s="178"/>
      <c r="F4" s="178"/>
      <c r="G4" s="178"/>
      <c r="H4" s="178"/>
      <c r="I4" s="178"/>
    </row>
    <row r="5" spans="1:9" ht="14.25" customHeight="1">
      <c r="A5" s="28"/>
      <c r="B5" s="28"/>
      <c r="C5" s="28"/>
      <c r="D5" s="28"/>
      <c r="E5" s="28"/>
      <c r="F5" s="28"/>
      <c r="G5" s="28"/>
      <c r="H5" s="28"/>
      <c r="I5" s="28"/>
    </row>
    <row r="6" spans="1:9" ht="24" customHeight="1">
      <c r="A6" s="179" t="s">
        <v>38</v>
      </c>
      <c r="B6" s="180"/>
      <c r="C6" s="180"/>
      <c r="D6" s="180"/>
      <c r="E6" s="180"/>
      <c r="F6" s="180"/>
      <c r="G6" s="180"/>
      <c r="H6" s="180"/>
      <c r="I6" s="180"/>
    </row>
    <row r="7" spans="1:9" ht="14.25" customHeight="1">
      <c r="A7" s="30"/>
      <c r="B7" s="13"/>
      <c r="C7" s="13"/>
      <c r="D7" s="13"/>
      <c r="E7" s="13"/>
      <c r="F7" s="13"/>
      <c r="G7" s="13"/>
      <c r="H7" s="13"/>
      <c r="I7" s="13"/>
    </row>
    <row r="8" spans="1:9" ht="24.75" customHeight="1">
      <c r="A8" s="179" t="s">
        <v>62</v>
      </c>
      <c r="B8" s="179"/>
      <c r="C8" s="179"/>
      <c r="D8" s="179"/>
      <c r="E8" s="179"/>
      <c r="F8" s="179"/>
      <c r="G8" s="179"/>
      <c r="H8" s="179"/>
      <c r="I8" s="179"/>
    </row>
    <row r="9" spans="1:9" ht="12.7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ht="25.5" customHeight="1">
      <c r="A10" s="31" t="s">
        <v>39</v>
      </c>
      <c r="B10" s="31" t="s">
        <v>40</v>
      </c>
      <c r="C10" s="31" t="s">
        <v>41</v>
      </c>
      <c r="D10" s="31" t="s">
        <v>67</v>
      </c>
      <c r="E10" s="31" t="s">
        <v>27</v>
      </c>
      <c r="F10" s="31" t="s">
        <v>28</v>
      </c>
      <c r="G10" s="31" t="s">
        <v>29</v>
      </c>
      <c r="H10" s="31" t="s">
        <v>31</v>
      </c>
      <c r="I10" s="31" t="s">
        <v>30</v>
      </c>
    </row>
    <row r="11" spans="1:9" ht="18" customHeight="1">
      <c r="A11" s="32">
        <v>6</v>
      </c>
      <c r="B11" s="14"/>
      <c r="C11" s="15"/>
      <c r="D11" s="33" t="s">
        <v>42</v>
      </c>
      <c r="E11" s="69">
        <f>E12+E15+E16+E17+E18+E19</f>
        <v>237887.16</v>
      </c>
      <c r="F11" s="69">
        <f>F12+F15+F16+F17+F18+F19</f>
        <v>299427.3</v>
      </c>
      <c r="G11" s="69">
        <f>G12+G15+G16+G17+G18+G19</f>
        <v>263234</v>
      </c>
      <c r="H11" s="69">
        <f>H12+H15+H16+H17+H18+H19</f>
        <v>258120</v>
      </c>
      <c r="I11" s="69">
        <f>I12+I16+I15+I17+I18+I19</f>
        <v>258800</v>
      </c>
    </row>
    <row r="12" spans="1:9" ht="25.5" customHeight="1">
      <c r="A12" s="16"/>
      <c r="B12" s="61">
        <v>63</v>
      </c>
      <c r="C12" s="35"/>
      <c r="D12" s="36" t="s">
        <v>10</v>
      </c>
      <c r="E12" s="39">
        <f>E13+E14</f>
        <v>2322.65</v>
      </c>
      <c r="F12" s="39">
        <f>F13+F14</f>
        <v>21102.93</v>
      </c>
      <c r="G12" s="39">
        <f>G13+G14</f>
        <v>5907</v>
      </c>
      <c r="H12" s="39">
        <f>H13+H14</f>
        <v>6100</v>
      </c>
      <c r="I12" s="39">
        <f>I13+I14</f>
        <v>6100</v>
      </c>
    </row>
    <row r="13" spans="1:9" ht="15" customHeight="1">
      <c r="A13" s="16"/>
      <c r="B13" s="61"/>
      <c r="C13" s="54" t="s">
        <v>99</v>
      </c>
      <c r="D13" s="35" t="s">
        <v>43</v>
      </c>
      <c r="E13" s="39">
        <v>2322.65</v>
      </c>
      <c r="F13" s="39">
        <v>3185.35</v>
      </c>
      <c r="G13" s="39">
        <v>3252</v>
      </c>
      <c r="H13" s="39">
        <v>3300</v>
      </c>
      <c r="I13" s="39">
        <v>3300</v>
      </c>
    </row>
    <row r="14" spans="1:9" ht="15" customHeight="1">
      <c r="A14" s="34"/>
      <c r="B14" s="62"/>
      <c r="C14" s="54" t="s">
        <v>114</v>
      </c>
      <c r="D14" s="35" t="s">
        <v>44</v>
      </c>
      <c r="E14" s="39">
        <v>0</v>
      </c>
      <c r="F14" s="39">
        <v>17917.58</v>
      </c>
      <c r="G14" s="39">
        <v>2655</v>
      </c>
      <c r="H14" s="39">
        <v>2800</v>
      </c>
      <c r="I14" s="39">
        <v>2800</v>
      </c>
    </row>
    <row r="15" spans="1:9" ht="15.75" customHeight="1">
      <c r="A15" s="34"/>
      <c r="B15" s="65">
        <v>64</v>
      </c>
      <c r="C15" s="54" t="s">
        <v>100</v>
      </c>
      <c r="D15" s="35" t="s">
        <v>20</v>
      </c>
      <c r="E15" s="39">
        <v>383.3</v>
      </c>
      <c r="F15" s="39">
        <v>265.45</v>
      </c>
      <c r="G15" s="39">
        <v>264</v>
      </c>
      <c r="H15" s="39">
        <v>265</v>
      </c>
      <c r="I15" s="39">
        <v>265</v>
      </c>
    </row>
    <row r="16" spans="1:9" ht="39.75" customHeight="1">
      <c r="A16" s="40"/>
      <c r="B16" s="38">
        <v>65</v>
      </c>
      <c r="C16" s="38" t="s">
        <v>101</v>
      </c>
      <c r="D16" s="41" t="s">
        <v>45</v>
      </c>
      <c r="E16" s="52">
        <v>1736.68</v>
      </c>
      <c r="F16" s="52">
        <v>1924.48</v>
      </c>
      <c r="G16" s="52">
        <v>1990</v>
      </c>
      <c r="H16" s="52">
        <v>2000</v>
      </c>
      <c r="I16" s="52">
        <v>2000</v>
      </c>
    </row>
    <row r="17" spans="1:9" ht="25.5" customHeight="1">
      <c r="A17" s="40"/>
      <c r="B17" s="38">
        <v>66</v>
      </c>
      <c r="C17" s="38" t="s">
        <v>101</v>
      </c>
      <c r="D17" s="41" t="s">
        <v>46</v>
      </c>
      <c r="E17" s="52">
        <v>93558.41</v>
      </c>
      <c r="F17" s="52">
        <v>98175.06</v>
      </c>
      <c r="G17" s="52">
        <v>97751</v>
      </c>
      <c r="H17" s="52">
        <v>99345</v>
      </c>
      <c r="I17" s="52">
        <v>99555</v>
      </c>
    </row>
    <row r="18" spans="1:9" ht="25.5" customHeight="1">
      <c r="A18" s="38"/>
      <c r="B18" s="61">
        <v>67</v>
      </c>
      <c r="C18" s="55" t="s">
        <v>47</v>
      </c>
      <c r="D18" s="42" t="s">
        <v>48</v>
      </c>
      <c r="E18" s="39">
        <v>139180.43</v>
      </c>
      <c r="F18" s="39">
        <v>177693.94</v>
      </c>
      <c r="G18" s="39">
        <v>157058</v>
      </c>
      <c r="H18" s="39">
        <v>150145</v>
      </c>
      <c r="I18" s="39">
        <v>150615</v>
      </c>
    </row>
    <row r="19" spans="1:9" ht="15.75" customHeight="1">
      <c r="A19" s="38"/>
      <c r="B19" s="61">
        <v>68</v>
      </c>
      <c r="C19" s="55" t="s">
        <v>101</v>
      </c>
      <c r="D19" s="42" t="s">
        <v>102</v>
      </c>
      <c r="E19" s="39">
        <v>705.69</v>
      </c>
      <c r="F19" s="39">
        <v>265.44</v>
      </c>
      <c r="G19" s="39">
        <v>264</v>
      </c>
      <c r="H19" s="39">
        <v>265</v>
      </c>
      <c r="I19" s="39">
        <v>265</v>
      </c>
    </row>
    <row r="20" spans="1:9" ht="15.75" customHeight="1">
      <c r="A20" s="37">
        <v>8</v>
      </c>
      <c r="B20" s="63"/>
      <c r="C20" s="56"/>
      <c r="D20" s="105"/>
      <c r="E20" s="53">
        <v>0</v>
      </c>
      <c r="F20" s="53">
        <f>F21</f>
        <v>21235.65</v>
      </c>
      <c r="G20" s="53">
        <v>21240</v>
      </c>
      <c r="H20" s="53">
        <f>H21</f>
        <v>23000</v>
      </c>
      <c r="I20" s="53">
        <v>0</v>
      </c>
    </row>
    <row r="21" spans="1:9" ht="15.75" customHeight="1">
      <c r="A21" s="38"/>
      <c r="B21" s="61">
        <v>84</v>
      </c>
      <c r="C21" s="55" t="s">
        <v>115</v>
      </c>
      <c r="D21" s="42" t="s">
        <v>116</v>
      </c>
      <c r="E21" s="39">
        <v>0</v>
      </c>
      <c r="F21" s="39">
        <v>21235.65</v>
      </c>
      <c r="G21" s="39">
        <v>21240</v>
      </c>
      <c r="H21" s="39">
        <v>23000</v>
      </c>
      <c r="I21" s="39">
        <v>0</v>
      </c>
    </row>
    <row r="22" spans="1:9" ht="18" customHeight="1">
      <c r="A22" s="37">
        <v>9</v>
      </c>
      <c r="B22" s="63"/>
      <c r="C22" s="56"/>
      <c r="D22" s="53" t="s">
        <v>21</v>
      </c>
      <c r="E22" s="53">
        <f>E23</f>
        <v>19429.96</v>
      </c>
      <c r="F22" s="53">
        <f>F23</f>
        <v>11077.63</v>
      </c>
      <c r="G22" s="53">
        <f>G23</f>
        <v>3320</v>
      </c>
      <c r="H22" s="53">
        <v>0</v>
      </c>
      <c r="I22" s="53">
        <v>0</v>
      </c>
    </row>
    <row r="23" spans="1:9" ht="15.75" customHeight="1">
      <c r="A23" s="38"/>
      <c r="B23" s="61">
        <v>92</v>
      </c>
      <c r="C23" s="55" t="s">
        <v>101</v>
      </c>
      <c r="D23" s="39" t="s">
        <v>22</v>
      </c>
      <c r="E23" s="39">
        <v>19429.96</v>
      </c>
      <c r="F23" s="39">
        <v>11077.63</v>
      </c>
      <c r="G23" s="39">
        <v>3320</v>
      </c>
      <c r="H23" s="39">
        <v>0</v>
      </c>
      <c r="I23" s="39">
        <v>0</v>
      </c>
    </row>
    <row r="24" spans="1:9" ht="28.5" customHeight="1">
      <c r="A24" s="37"/>
      <c r="B24" s="63"/>
      <c r="C24" s="57"/>
      <c r="D24" s="57" t="s">
        <v>58</v>
      </c>
      <c r="E24" s="53">
        <f>E11+E22</f>
        <v>257317.12</v>
      </c>
      <c r="F24" s="53">
        <f>F11+F20+F22</f>
        <v>331740.58</v>
      </c>
      <c r="G24" s="53">
        <f>G11+G20+G22</f>
        <v>287794</v>
      </c>
      <c r="H24" s="53">
        <f>H11+H20</f>
        <v>281120</v>
      </c>
      <c r="I24" s="53">
        <f>I11</f>
        <v>258800</v>
      </c>
    </row>
    <row r="25" spans="1:9" ht="22.5" customHeight="1">
      <c r="A25" s="94"/>
      <c r="B25" s="58"/>
      <c r="C25" s="59"/>
      <c r="D25" s="59"/>
      <c r="E25" s="60"/>
      <c r="F25" s="60"/>
      <c r="G25" s="60"/>
      <c r="H25" s="60"/>
      <c r="I25" s="60"/>
    </row>
    <row r="26" spans="1:9" ht="22.5" customHeight="1">
      <c r="A26" s="80"/>
      <c r="B26" s="81"/>
      <c r="C26" s="82"/>
      <c r="D26" s="82"/>
      <c r="E26" s="83"/>
      <c r="F26" s="83"/>
      <c r="G26" s="83"/>
      <c r="H26" s="83"/>
      <c r="I26" s="83"/>
    </row>
    <row r="27" spans="1:9" ht="22.5" customHeight="1">
      <c r="A27" s="80"/>
      <c r="B27" s="81"/>
      <c r="C27" s="82"/>
      <c r="D27" s="82"/>
      <c r="E27" s="83"/>
      <c r="F27" s="83"/>
      <c r="G27" s="83"/>
      <c r="H27" s="83"/>
      <c r="I27" s="83"/>
    </row>
    <row r="28" spans="1:9" ht="22.5" customHeight="1">
      <c r="A28" s="185" t="s">
        <v>14</v>
      </c>
      <c r="B28" s="185"/>
      <c r="C28" s="185"/>
      <c r="D28" s="185"/>
      <c r="E28" s="185"/>
      <c r="F28" s="185"/>
      <c r="G28" s="185"/>
      <c r="H28" s="185"/>
      <c r="I28" s="185"/>
    </row>
    <row r="29" spans="1:9" ht="12.75" customHeight="1">
      <c r="A29" s="181"/>
      <c r="B29" s="182"/>
      <c r="C29" s="182"/>
      <c r="D29" s="182"/>
      <c r="E29" s="182"/>
      <c r="F29" s="182"/>
      <c r="G29" s="182"/>
      <c r="H29" s="182"/>
      <c r="I29" s="182"/>
    </row>
    <row r="30" spans="1:9" ht="12.75" customHeight="1">
      <c r="A30" s="183"/>
      <c r="B30" s="184"/>
      <c r="C30" s="184"/>
      <c r="D30" s="184"/>
      <c r="E30" s="184"/>
      <c r="F30" s="184"/>
      <c r="G30" s="184"/>
      <c r="H30" s="184"/>
      <c r="I30" s="184"/>
    </row>
    <row r="31" spans="1:9" ht="25.5" customHeight="1">
      <c r="A31" s="31" t="s">
        <v>39</v>
      </c>
      <c r="B31" s="31" t="s">
        <v>40</v>
      </c>
      <c r="C31" s="31" t="s">
        <v>41</v>
      </c>
      <c r="D31" s="31" t="s">
        <v>68</v>
      </c>
      <c r="E31" s="31" t="s">
        <v>27</v>
      </c>
      <c r="F31" s="31" t="s">
        <v>28</v>
      </c>
      <c r="G31" s="31" t="s">
        <v>29</v>
      </c>
      <c r="H31" s="31" t="s">
        <v>31</v>
      </c>
      <c r="I31" s="31" t="s">
        <v>30</v>
      </c>
    </row>
    <row r="32" spans="1:9" ht="15.75" customHeight="1">
      <c r="A32" s="16">
        <v>3</v>
      </c>
      <c r="B32" s="62"/>
      <c r="C32" s="64"/>
      <c r="D32" s="17" t="s">
        <v>59</v>
      </c>
      <c r="E32" s="17">
        <f>E33+E34+E35+E36</f>
        <v>137853.19999999998</v>
      </c>
      <c r="F32" s="17">
        <f>F33+F34+F35+F36</f>
        <v>158449.13</v>
      </c>
      <c r="G32" s="17">
        <f>G33+G34+G35+G36</f>
        <v>152810</v>
      </c>
      <c r="H32" s="17">
        <f>H33+H34+H35+H36</f>
        <v>145245</v>
      </c>
      <c r="I32" s="17">
        <f>I33+I34+I35+I36</f>
        <v>145715</v>
      </c>
    </row>
    <row r="33" spans="1:9" ht="15.75" customHeight="1">
      <c r="A33" s="18"/>
      <c r="B33" s="65">
        <v>31</v>
      </c>
      <c r="C33" s="66" t="s">
        <v>47</v>
      </c>
      <c r="D33" s="19" t="s">
        <v>11</v>
      </c>
      <c r="E33" s="19">
        <v>101625.85</v>
      </c>
      <c r="F33" s="19">
        <v>122635.87</v>
      </c>
      <c r="G33" s="19">
        <v>112921</v>
      </c>
      <c r="H33" s="19">
        <v>104960</v>
      </c>
      <c r="I33" s="19">
        <v>105430</v>
      </c>
    </row>
    <row r="34" spans="1:9" ht="15.75" customHeight="1">
      <c r="A34" s="18"/>
      <c r="B34" s="65">
        <v>32</v>
      </c>
      <c r="C34" s="66"/>
      <c r="D34" s="19" t="s">
        <v>12</v>
      </c>
      <c r="E34" s="19">
        <v>35670.7</v>
      </c>
      <c r="F34" s="19">
        <v>34950.56</v>
      </c>
      <c r="G34" s="19">
        <v>38615</v>
      </c>
      <c r="H34" s="19">
        <v>39000</v>
      </c>
      <c r="I34" s="19">
        <v>39000</v>
      </c>
    </row>
    <row r="35" spans="1:9" ht="15.75" customHeight="1">
      <c r="A35" s="18"/>
      <c r="B35" s="65">
        <v>34</v>
      </c>
      <c r="C35" s="66"/>
      <c r="D35" s="19" t="s">
        <v>13</v>
      </c>
      <c r="E35" s="19">
        <v>392.77</v>
      </c>
      <c r="F35" s="19">
        <v>530.89</v>
      </c>
      <c r="G35" s="19">
        <v>611</v>
      </c>
      <c r="H35" s="19">
        <v>615</v>
      </c>
      <c r="I35" s="19">
        <v>615</v>
      </c>
    </row>
    <row r="36" spans="1:9" ht="25.5" customHeight="1">
      <c r="A36" s="18"/>
      <c r="B36" s="65">
        <v>37</v>
      </c>
      <c r="C36" s="66"/>
      <c r="D36" s="67" t="s">
        <v>60</v>
      </c>
      <c r="E36" s="19">
        <v>163.88</v>
      </c>
      <c r="F36" s="19">
        <v>331.81</v>
      </c>
      <c r="G36" s="19">
        <v>663</v>
      </c>
      <c r="H36" s="19">
        <v>670</v>
      </c>
      <c r="I36" s="19">
        <v>670</v>
      </c>
    </row>
    <row r="37" spans="1:9" ht="25.5" customHeight="1">
      <c r="A37" s="16">
        <v>4</v>
      </c>
      <c r="B37" s="62"/>
      <c r="C37" s="64"/>
      <c r="D37" s="68" t="s">
        <v>61</v>
      </c>
      <c r="E37" s="17">
        <f>E38</f>
        <v>1327.23</v>
      </c>
      <c r="F37" s="17">
        <f>F38</f>
        <v>19244.81</v>
      </c>
      <c r="G37" s="17">
        <f>G38</f>
        <v>4248</v>
      </c>
      <c r="H37" s="17">
        <f>H38</f>
        <v>4900</v>
      </c>
      <c r="I37" s="17">
        <f>I38</f>
        <v>4900</v>
      </c>
    </row>
    <row r="38" spans="1:9" ht="25.5" customHeight="1">
      <c r="A38" s="16"/>
      <c r="B38" s="65">
        <v>42</v>
      </c>
      <c r="C38" s="66" t="s">
        <v>47</v>
      </c>
      <c r="D38" s="67" t="s">
        <v>36</v>
      </c>
      <c r="E38" s="19">
        <v>1327.23</v>
      </c>
      <c r="F38" s="19">
        <v>19244.81</v>
      </c>
      <c r="G38" s="19">
        <v>4248</v>
      </c>
      <c r="H38" s="19">
        <v>4900</v>
      </c>
      <c r="I38" s="19">
        <v>4900</v>
      </c>
    </row>
    <row r="39" spans="1:9" ht="18.75" customHeight="1">
      <c r="A39" s="70"/>
      <c r="B39" s="71"/>
      <c r="C39" s="72" t="s">
        <v>47</v>
      </c>
      <c r="D39" s="73" t="s">
        <v>63</v>
      </c>
      <c r="E39" s="73">
        <f>E32+E37</f>
        <v>139180.43</v>
      </c>
      <c r="F39" s="73">
        <f>F32+F37</f>
        <v>177693.94</v>
      </c>
      <c r="G39" s="73">
        <f>G32+G37</f>
        <v>157058</v>
      </c>
      <c r="H39" s="73">
        <f>H32+H37</f>
        <v>150145</v>
      </c>
      <c r="I39" s="73">
        <f>I37+I32</f>
        <v>150615</v>
      </c>
    </row>
    <row r="40" spans="1:9" ht="15.75" customHeight="1">
      <c r="A40" s="20">
        <v>3</v>
      </c>
      <c r="B40" s="62"/>
      <c r="C40" s="64"/>
      <c r="D40" s="17" t="s">
        <v>59</v>
      </c>
      <c r="E40" s="17">
        <f>E41+E42+E43+E44</f>
        <v>99698.95</v>
      </c>
      <c r="F40" s="17">
        <f>F41+F42+F43+F44</f>
        <v>98705.95</v>
      </c>
      <c r="G40" s="17">
        <f>G41+G42+G43</f>
        <v>94431</v>
      </c>
      <c r="H40" s="17">
        <f>H41+H42+H43+H44</f>
        <v>96875</v>
      </c>
      <c r="I40" s="17">
        <f>I41+I42+I43</f>
        <v>97085</v>
      </c>
    </row>
    <row r="41" spans="1:9" ht="15.75" customHeight="1">
      <c r="A41" s="20"/>
      <c r="B41" s="65">
        <v>31</v>
      </c>
      <c r="C41" s="66" t="s">
        <v>101</v>
      </c>
      <c r="D41" s="19" t="s">
        <v>11</v>
      </c>
      <c r="E41" s="19">
        <v>71680.99</v>
      </c>
      <c r="F41" s="19">
        <v>67358.11</v>
      </c>
      <c r="G41" s="19">
        <v>48643</v>
      </c>
      <c r="H41" s="19">
        <v>49020</v>
      </c>
      <c r="I41" s="19">
        <v>49230</v>
      </c>
    </row>
    <row r="42" spans="1:9" ht="15.75" customHeight="1">
      <c r="A42" s="20"/>
      <c r="B42" s="65">
        <v>32</v>
      </c>
      <c r="C42" s="66"/>
      <c r="D42" s="19" t="s">
        <v>12</v>
      </c>
      <c r="E42" s="19">
        <v>27545.26</v>
      </c>
      <c r="F42" s="19">
        <v>31175.3</v>
      </c>
      <c r="G42" s="19">
        <v>45616</v>
      </c>
      <c r="H42" s="19">
        <v>47675</v>
      </c>
      <c r="I42" s="19">
        <v>47675</v>
      </c>
    </row>
    <row r="43" spans="1:9" ht="15.75" customHeight="1">
      <c r="A43" s="20"/>
      <c r="B43" s="65">
        <v>34</v>
      </c>
      <c r="C43" s="66"/>
      <c r="D43" s="19" t="s">
        <v>13</v>
      </c>
      <c r="E43" s="19">
        <v>140.89</v>
      </c>
      <c r="F43" s="19">
        <v>172.54</v>
      </c>
      <c r="G43" s="19">
        <v>172</v>
      </c>
      <c r="H43" s="19">
        <v>180</v>
      </c>
      <c r="I43" s="19">
        <v>180</v>
      </c>
    </row>
    <row r="44" spans="1:9" ht="15.75" customHeight="1">
      <c r="A44" s="20"/>
      <c r="B44" s="65">
        <v>38</v>
      </c>
      <c r="C44" s="66"/>
      <c r="D44" s="19" t="s">
        <v>96</v>
      </c>
      <c r="E44" s="19">
        <v>331.81</v>
      </c>
      <c r="F44" s="19">
        <v>0</v>
      </c>
      <c r="G44" s="19">
        <v>0</v>
      </c>
      <c r="H44" s="19">
        <v>0</v>
      </c>
      <c r="I44" s="19">
        <v>0</v>
      </c>
    </row>
    <row r="45" spans="1:9" ht="25.5" customHeight="1">
      <c r="A45" s="16">
        <v>4</v>
      </c>
      <c r="B45" s="62"/>
      <c r="C45" s="64"/>
      <c r="D45" s="68" t="s">
        <v>61</v>
      </c>
      <c r="E45" s="17">
        <f>E46</f>
        <v>5037.46</v>
      </c>
      <c r="F45" s="17">
        <f>F46</f>
        <v>8754.98</v>
      </c>
      <c r="G45" s="17">
        <f>G46</f>
        <v>4911</v>
      </c>
      <c r="H45" s="17">
        <f>H46</f>
        <v>5000</v>
      </c>
      <c r="I45" s="17">
        <f>I46</f>
        <v>5000</v>
      </c>
    </row>
    <row r="46" spans="1:9" ht="25.5" customHeight="1">
      <c r="A46" s="16"/>
      <c r="B46" s="65">
        <v>42</v>
      </c>
      <c r="C46" s="66" t="s">
        <v>101</v>
      </c>
      <c r="D46" s="67" t="s">
        <v>36</v>
      </c>
      <c r="E46" s="19">
        <v>5037.46</v>
      </c>
      <c r="F46" s="19">
        <v>8754.98</v>
      </c>
      <c r="G46" s="19">
        <v>4911</v>
      </c>
      <c r="H46" s="19">
        <v>5000</v>
      </c>
      <c r="I46" s="19">
        <v>5000</v>
      </c>
    </row>
    <row r="47" spans="1:9" ht="25.5" customHeight="1">
      <c r="A47" s="16">
        <v>5</v>
      </c>
      <c r="B47" s="62"/>
      <c r="C47" s="64"/>
      <c r="D47" s="68" t="s">
        <v>118</v>
      </c>
      <c r="E47" s="17">
        <v>0</v>
      </c>
      <c r="F47" s="17">
        <f>F48</f>
        <v>4247.13</v>
      </c>
      <c r="G47" s="17">
        <f>G48</f>
        <v>4247</v>
      </c>
      <c r="H47" s="17">
        <f>H48</f>
        <v>0</v>
      </c>
      <c r="I47" s="17">
        <v>0</v>
      </c>
    </row>
    <row r="48" spans="1:9" ht="25.5" customHeight="1">
      <c r="A48" s="16"/>
      <c r="B48" s="65">
        <v>54</v>
      </c>
      <c r="C48" s="66" t="s">
        <v>101</v>
      </c>
      <c r="D48" s="67" t="s">
        <v>117</v>
      </c>
      <c r="E48" s="19">
        <v>0</v>
      </c>
      <c r="F48" s="19">
        <v>4247.13</v>
      </c>
      <c r="G48" s="19">
        <v>4247</v>
      </c>
      <c r="H48" s="19">
        <v>0</v>
      </c>
      <c r="I48" s="19">
        <v>0</v>
      </c>
    </row>
    <row r="49" spans="1:9" ht="18" customHeight="1">
      <c r="A49" s="70"/>
      <c r="B49" s="74"/>
      <c r="C49" s="75" t="s">
        <v>101</v>
      </c>
      <c r="D49" s="73" t="s">
        <v>64</v>
      </c>
      <c r="E49" s="73">
        <f>E40+E45</f>
        <v>104736.41</v>
      </c>
      <c r="F49" s="73">
        <f>F40+F45+F47</f>
        <v>111708.06</v>
      </c>
      <c r="G49" s="73">
        <f>G40+G45+G47</f>
        <v>103589</v>
      </c>
      <c r="H49" s="73">
        <f>H40+H45</f>
        <v>101875</v>
      </c>
      <c r="I49" s="73">
        <f>I40+I45</f>
        <v>102085</v>
      </c>
    </row>
    <row r="50" spans="1:9" ht="15.75" customHeight="1">
      <c r="A50" s="20">
        <v>3</v>
      </c>
      <c r="B50" s="62"/>
      <c r="C50" s="64"/>
      <c r="D50" s="17" t="s">
        <v>59</v>
      </c>
      <c r="E50" s="17">
        <f>E51</f>
        <v>2322.65</v>
      </c>
      <c r="F50" s="17">
        <f>F51</f>
        <v>3185.35</v>
      </c>
      <c r="G50" s="17">
        <f>G51</f>
        <v>3252</v>
      </c>
      <c r="H50" s="17">
        <f>H51</f>
        <v>3300</v>
      </c>
      <c r="I50" s="17">
        <f>I51</f>
        <v>3300</v>
      </c>
    </row>
    <row r="51" spans="1:9" ht="15.75" customHeight="1">
      <c r="A51" s="20"/>
      <c r="B51" s="65">
        <v>32</v>
      </c>
      <c r="C51" s="66" t="s">
        <v>99</v>
      </c>
      <c r="D51" s="19" t="s">
        <v>12</v>
      </c>
      <c r="E51" s="19">
        <v>2322.65</v>
      </c>
      <c r="F51" s="19">
        <v>3185.35</v>
      </c>
      <c r="G51" s="19">
        <v>3252</v>
      </c>
      <c r="H51" s="19">
        <v>3300</v>
      </c>
      <c r="I51" s="19">
        <v>3300</v>
      </c>
    </row>
    <row r="52" spans="1:9" ht="18" customHeight="1">
      <c r="A52" s="76"/>
      <c r="B52" s="77"/>
      <c r="C52" s="79" t="s">
        <v>99</v>
      </c>
      <c r="D52" s="78" t="s">
        <v>65</v>
      </c>
      <c r="E52" s="78">
        <f>E50</f>
        <v>2322.65</v>
      </c>
      <c r="F52" s="78">
        <f>F50</f>
        <v>3185.35</v>
      </c>
      <c r="G52" s="78">
        <f>+G50</f>
        <v>3252</v>
      </c>
      <c r="H52" s="78">
        <f>H50</f>
        <v>3300</v>
      </c>
      <c r="I52" s="78">
        <f>I50</f>
        <v>3300</v>
      </c>
    </row>
    <row r="53" spans="1:9" ht="25.5" customHeight="1">
      <c r="A53" s="16">
        <v>4</v>
      </c>
      <c r="B53" s="62"/>
      <c r="C53" s="64"/>
      <c r="D53" s="68" t="s">
        <v>61</v>
      </c>
      <c r="E53" s="21">
        <f>E54</f>
        <v>0</v>
      </c>
      <c r="F53" s="17">
        <f>F54</f>
        <v>17917.58</v>
      </c>
      <c r="G53" s="17">
        <f>G54</f>
        <v>2655</v>
      </c>
      <c r="H53" s="21">
        <f>H54</f>
        <v>2800</v>
      </c>
      <c r="I53" s="21">
        <f>I54</f>
        <v>2800</v>
      </c>
    </row>
    <row r="54" spans="1:9" ht="25.5" customHeight="1">
      <c r="A54" s="16"/>
      <c r="B54" s="65">
        <v>42</v>
      </c>
      <c r="C54" s="66" t="s">
        <v>114</v>
      </c>
      <c r="D54" s="67" t="s">
        <v>36</v>
      </c>
      <c r="E54" s="22"/>
      <c r="F54" s="22">
        <v>17917.58</v>
      </c>
      <c r="G54" s="22">
        <v>2655</v>
      </c>
      <c r="H54" s="22">
        <v>2800</v>
      </c>
      <c r="I54" s="22">
        <v>2800</v>
      </c>
    </row>
    <row r="55" spans="1:9" ht="18" customHeight="1">
      <c r="A55" s="76"/>
      <c r="B55" s="77"/>
      <c r="C55" s="79" t="s">
        <v>114</v>
      </c>
      <c r="D55" s="78" t="s">
        <v>66</v>
      </c>
      <c r="E55" s="78">
        <f>+E53</f>
        <v>0</v>
      </c>
      <c r="F55" s="78">
        <f>+F53</f>
        <v>17917.58</v>
      </c>
      <c r="G55" s="78">
        <f>G53</f>
        <v>2655</v>
      </c>
      <c r="H55" s="78">
        <f>H53</f>
        <v>2800</v>
      </c>
      <c r="I55" s="78">
        <f>+I53</f>
        <v>2800</v>
      </c>
    </row>
    <row r="56" spans="1:9" ht="25.5" customHeight="1">
      <c r="A56" s="31" t="s">
        <v>39</v>
      </c>
      <c r="B56" s="31" t="s">
        <v>40</v>
      </c>
      <c r="C56" s="31" t="s">
        <v>41</v>
      </c>
      <c r="D56" s="31" t="s">
        <v>68</v>
      </c>
      <c r="E56" s="31" t="s">
        <v>27</v>
      </c>
      <c r="F56" s="31" t="s">
        <v>28</v>
      </c>
      <c r="G56" s="31" t="s">
        <v>29</v>
      </c>
      <c r="H56" s="31" t="s">
        <v>31</v>
      </c>
      <c r="I56" s="31" t="s">
        <v>30</v>
      </c>
    </row>
    <row r="57" spans="1:9" ht="25.5" customHeight="1">
      <c r="A57" s="31">
        <v>4</v>
      </c>
      <c r="B57" s="31"/>
      <c r="C57" s="31"/>
      <c r="D57" s="68" t="s">
        <v>61</v>
      </c>
      <c r="E57" s="31">
        <v>0</v>
      </c>
      <c r="F57" s="113">
        <f>F58</f>
        <v>21235.65</v>
      </c>
      <c r="G57" s="116">
        <f>G58</f>
        <v>21240</v>
      </c>
      <c r="H57" s="116">
        <f>H58</f>
        <v>23000</v>
      </c>
      <c r="I57" s="116">
        <f>I58</f>
        <v>0</v>
      </c>
    </row>
    <row r="58" spans="1:9" ht="25.5" customHeight="1">
      <c r="A58" s="110"/>
      <c r="B58" s="110">
        <v>42</v>
      </c>
      <c r="C58" s="110" t="s">
        <v>115</v>
      </c>
      <c r="D58" s="67" t="s">
        <v>36</v>
      </c>
      <c r="E58" s="110">
        <v>0</v>
      </c>
      <c r="F58" s="114">
        <v>21235.65</v>
      </c>
      <c r="G58" s="117">
        <v>21240</v>
      </c>
      <c r="H58" s="117">
        <v>23000</v>
      </c>
      <c r="I58" s="117">
        <v>0</v>
      </c>
    </row>
    <row r="59" spans="1:9" ht="25.5" customHeight="1">
      <c r="A59" s="111"/>
      <c r="B59" s="111"/>
      <c r="C59" s="112" t="s">
        <v>115</v>
      </c>
      <c r="D59" s="112" t="s">
        <v>119</v>
      </c>
      <c r="E59" s="112">
        <v>0</v>
      </c>
      <c r="F59" s="115">
        <f>F58</f>
        <v>21235.65</v>
      </c>
      <c r="G59" s="118">
        <f>G58</f>
        <v>21240</v>
      </c>
      <c r="H59" s="118">
        <f>H58</f>
        <v>23000</v>
      </c>
      <c r="I59" s="118">
        <v>0</v>
      </c>
    </row>
    <row r="60" spans="1:9" ht="28.5" customHeight="1">
      <c r="A60" s="25"/>
      <c r="B60" s="25"/>
      <c r="C60" s="25"/>
      <c r="D60" s="84" t="s">
        <v>69</v>
      </c>
      <c r="E60" s="85">
        <f>E39+E49+E52+E55</f>
        <v>246239.49</v>
      </c>
      <c r="F60" s="85">
        <f>F39+F49+F52+F55+F59</f>
        <v>331740.58</v>
      </c>
      <c r="G60" s="85">
        <f>G39+G49+G52+G55+G59</f>
        <v>287794</v>
      </c>
      <c r="H60" s="85">
        <f>H39+H49+H52+H55+H59</f>
        <v>281120</v>
      </c>
      <c r="I60" s="85">
        <f>I39+I49+I52+I55</f>
        <v>258800</v>
      </c>
    </row>
    <row r="61" spans="1:9" ht="28.5" customHeight="1">
      <c r="A61" s="119"/>
      <c r="B61" s="119"/>
      <c r="C61" s="119"/>
      <c r="D61" s="120" t="s">
        <v>120</v>
      </c>
      <c r="E61" s="121">
        <v>11077.63</v>
      </c>
      <c r="F61" s="122">
        <v>0</v>
      </c>
      <c r="G61" s="122">
        <v>0</v>
      </c>
      <c r="H61" s="122">
        <v>0</v>
      </c>
      <c r="I61" s="122">
        <v>0</v>
      </c>
    </row>
  </sheetData>
  <sheetProtection/>
  <mergeCells count="7">
    <mergeCell ref="A4:I4"/>
    <mergeCell ref="A8:I8"/>
    <mergeCell ref="A6:I6"/>
    <mergeCell ref="A29:I30"/>
    <mergeCell ref="A1:I1"/>
    <mergeCell ref="A2:I2"/>
    <mergeCell ref="A28:I28"/>
  </mergeCells>
  <printOptions/>
  <pageMargins left="0.5905511811023623" right="0.1968503937007874" top="0.4330708661417323" bottom="0.3937007874015748" header="0.3149606299212598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4">
      <selection activeCell="B16" sqref="B16"/>
    </sheetView>
  </sheetViews>
  <sheetFormatPr defaultColWidth="9.140625" defaultRowHeight="12.75"/>
  <cols>
    <col min="1" max="1" width="8.421875" style="0" customWidth="1"/>
    <col min="2" max="2" width="9.00390625" style="0" customWidth="1"/>
    <col min="3" max="3" width="8.00390625" style="0" customWidth="1"/>
    <col min="4" max="4" width="27.8515625" style="0" customWidth="1"/>
    <col min="5" max="5" width="15.57421875" style="0" customWidth="1"/>
    <col min="6" max="9" width="15.7109375" style="0" customWidth="1"/>
  </cols>
  <sheetData>
    <row r="1" spans="1:10" ht="18" customHeight="1">
      <c r="A1" s="177" t="s">
        <v>122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18" customHeight="1">
      <c r="A2" s="177" t="s">
        <v>74</v>
      </c>
      <c r="B2" s="186"/>
      <c r="C2" s="186"/>
      <c r="D2" s="186"/>
      <c r="E2" s="186"/>
      <c r="F2" s="186"/>
      <c r="G2" s="186"/>
      <c r="H2" s="186"/>
      <c r="I2" s="186"/>
      <c r="J2" s="186"/>
    </row>
    <row r="3" ht="13.5" customHeight="1"/>
    <row r="4" spans="1:10" ht="14.25" customHeight="1">
      <c r="A4" s="177" t="s">
        <v>25</v>
      </c>
      <c r="B4" s="186"/>
      <c r="C4" s="186"/>
      <c r="D4" s="186"/>
      <c r="E4" s="186"/>
      <c r="F4" s="186"/>
      <c r="G4" s="186"/>
      <c r="H4" s="186"/>
      <c r="I4" s="186"/>
      <c r="J4" s="186"/>
    </row>
    <row r="5" ht="14.25" customHeight="1"/>
    <row r="6" spans="1:10" ht="24" customHeight="1">
      <c r="A6" s="177" t="s">
        <v>123</v>
      </c>
      <c r="B6" s="177"/>
      <c r="C6" s="177"/>
      <c r="D6" s="177"/>
      <c r="E6" s="177"/>
      <c r="F6" s="177"/>
      <c r="G6" s="177"/>
      <c r="H6" s="177"/>
      <c r="I6" s="177"/>
      <c r="J6" s="177"/>
    </row>
    <row r="7" ht="14.25" customHeight="1"/>
    <row r="8" spans="1:9" ht="25.5" customHeight="1">
      <c r="A8" s="31" t="s">
        <v>39</v>
      </c>
      <c r="B8" s="31" t="s">
        <v>40</v>
      </c>
      <c r="C8" s="31" t="s">
        <v>41</v>
      </c>
      <c r="D8" s="31" t="s">
        <v>71</v>
      </c>
      <c r="E8" s="31" t="s">
        <v>27</v>
      </c>
      <c r="F8" s="31" t="s">
        <v>28</v>
      </c>
      <c r="G8" s="31" t="s">
        <v>29</v>
      </c>
      <c r="H8" s="31" t="s">
        <v>31</v>
      </c>
      <c r="I8" s="31" t="s">
        <v>30</v>
      </c>
    </row>
    <row r="9" spans="1:9" ht="25.5" customHeight="1">
      <c r="A9" s="129">
        <v>8</v>
      </c>
      <c r="B9" s="84"/>
      <c r="C9" s="84"/>
      <c r="D9" s="89" t="s">
        <v>124</v>
      </c>
      <c r="E9" s="26">
        <v>0</v>
      </c>
      <c r="F9" s="85">
        <v>21235.65</v>
      </c>
      <c r="G9" s="85">
        <f>G10</f>
        <v>21240</v>
      </c>
      <c r="H9" s="85">
        <v>0</v>
      </c>
      <c r="I9" s="85">
        <v>0</v>
      </c>
    </row>
    <row r="10" spans="1:9" ht="18" customHeight="1">
      <c r="A10" s="25"/>
      <c r="B10" s="91">
        <v>84</v>
      </c>
      <c r="C10" s="25"/>
      <c r="D10" s="87" t="s">
        <v>116</v>
      </c>
      <c r="E10" s="131">
        <v>0</v>
      </c>
      <c r="F10" s="95">
        <v>21235.65</v>
      </c>
      <c r="G10" s="95">
        <f>G11</f>
        <v>21240</v>
      </c>
      <c r="H10" s="95">
        <v>0</v>
      </c>
      <c r="I10" s="95">
        <v>0</v>
      </c>
    </row>
    <row r="11" spans="1:9" ht="25.5" customHeight="1">
      <c r="A11" s="25"/>
      <c r="B11" s="25"/>
      <c r="C11" s="130" t="s">
        <v>115</v>
      </c>
      <c r="D11" s="88" t="s">
        <v>125</v>
      </c>
      <c r="E11" s="131">
        <v>0</v>
      </c>
      <c r="F11" s="95">
        <v>21235.65</v>
      </c>
      <c r="G11" s="95">
        <v>21240</v>
      </c>
      <c r="H11" s="95">
        <v>0</v>
      </c>
      <c r="I11" s="95">
        <v>0</v>
      </c>
    </row>
    <row r="12" spans="1:9" ht="25.5" customHeight="1">
      <c r="A12" s="129">
        <v>5</v>
      </c>
      <c r="B12" s="84"/>
      <c r="C12" s="84"/>
      <c r="D12" s="89" t="s">
        <v>118</v>
      </c>
      <c r="E12" s="26">
        <v>0</v>
      </c>
      <c r="F12" s="85">
        <f>F13</f>
        <v>4247.13</v>
      </c>
      <c r="G12" s="85">
        <v>4247</v>
      </c>
      <c r="H12" s="85">
        <v>0</v>
      </c>
      <c r="I12" s="85">
        <v>0</v>
      </c>
    </row>
    <row r="13" spans="1:9" ht="25.5" customHeight="1">
      <c r="A13" s="25"/>
      <c r="B13" s="91">
        <v>54</v>
      </c>
      <c r="C13" s="25"/>
      <c r="D13" s="88" t="s">
        <v>117</v>
      </c>
      <c r="E13" s="131">
        <v>0</v>
      </c>
      <c r="F13" s="95">
        <f>F14</f>
        <v>4247.13</v>
      </c>
      <c r="G13" s="95">
        <v>4247</v>
      </c>
      <c r="H13" s="95">
        <v>0</v>
      </c>
      <c r="I13" s="95">
        <v>0</v>
      </c>
    </row>
    <row r="14" spans="1:9" ht="18" customHeight="1">
      <c r="A14" s="25"/>
      <c r="B14" s="25"/>
      <c r="C14" s="130" t="s">
        <v>101</v>
      </c>
      <c r="D14" s="87" t="s">
        <v>126</v>
      </c>
      <c r="E14" s="131">
        <v>0</v>
      </c>
      <c r="F14" s="95">
        <v>4247.13</v>
      </c>
      <c r="G14" s="95">
        <v>4247</v>
      </c>
      <c r="H14" s="95">
        <v>0</v>
      </c>
      <c r="I14" s="95">
        <v>0</v>
      </c>
    </row>
  </sheetData>
  <sheetProtection/>
  <mergeCells count="4">
    <mergeCell ref="A4:J4"/>
    <mergeCell ref="A1:J1"/>
    <mergeCell ref="A6:J6"/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12.8515625" style="0" customWidth="1"/>
    <col min="2" max="2" width="24.421875" style="0" customWidth="1"/>
    <col min="3" max="7" width="16.7109375" style="0" customWidth="1"/>
  </cols>
  <sheetData>
    <row r="1" spans="1:7" ht="18.75" customHeight="1">
      <c r="A1" s="177" t="s">
        <v>89</v>
      </c>
      <c r="B1" s="186"/>
      <c r="C1" s="186"/>
      <c r="D1" s="186"/>
      <c r="E1" s="186"/>
      <c r="F1" s="186"/>
      <c r="G1" s="186"/>
    </row>
    <row r="2" spans="1:7" ht="18.75" customHeight="1">
      <c r="A2" s="177" t="s">
        <v>74</v>
      </c>
      <c r="B2" s="177"/>
      <c r="C2" s="177"/>
      <c r="D2" s="177"/>
      <c r="E2" s="177"/>
      <c r="F2" s="177"/>
      <c r="G2" s="177"/>
    </row>
    <row r="4" spans="1:7" ht="15" customHeight="1">
      <c r="A4" s="177" t="s">
        <v>37</v>
      </c>
      <c r="B4" s="177"/>
      <c r="C4" s="177"/>
      <c r="D4" s="177"/>
      <c r="E4" s="177"/>
      <c r="F4" s="177"/>
      <c r="G4" s="177"/>
    </row>
    <row r="6" spans="1:7" ht="25.5" customHeight="1">
      <c r="A6" s="44" t="s">
        <v>70</v>
      </c>
      <c r="B6" s="44" t="s">
        <v>71</v>
      </c>
      <c r="C6" s="45" t="s">
        <v>27</v>
      </c>
      <c r="D6" s="45" t="s">
        <v>28</v>
      </c>
      <c r="E6" s="45" t="s">
        <v>29</v>
      </c>
      <c r="F6" s="86" t="s">
        <v>72</v>
      </c>
      <c r="G6" s="86" t="s">
        <v>73</v>
      </c>
    </row>
    <row r="7" spans="1:7" ht="39.75" customHeight="1">
      <c r="A7" s="90" t="s">
        <v>75</v>
      </c>
      <c r="B7" s="89" t="s">
        <v>90</v>
      </c>
      <c r="C7" s="85">
        <f>C8+C12+C18+C40+C51+C54</f>
        <v>246239.49</v>
      </c>
      <c r="D7" s="85">
        <f>D8+D12+D18+D40+D51+D54</f>
        <v>331740.5800000001</v>
      </c>
      <c r="E7" s="85">
        <f>E8+E12+E18+E40+E51+E54</f>
        <v>287794</v>
      </c>
      <c r="F7" s="85">
        <f>F8+F12+F18+F40+F51+F54</f>
        <v>258120</v>
      </c>
      <c r="G7" s="85">
        <f>G8+G12+G18+G40+G51+G54</f>
        <v>258800</v>
      </c>
    </row>
    <row r="8" spans="1:7" ht="27" customHeight="1">
      <c r="A8" s="96" t="s">
        <v>76</v>
      </c>
      <c r="B8" s="97" t="s">
        <v>91</v>
      </c>
      <c r="C8" s="98">
        <f aca="true" t="shared" si="0" ref="C8:G9">C9</f>
        <v>101625.85</v>
      </c>
      <c r="D8" s="98">
        <f t="shared" si="0"/>
        <v>122635.87</v>
      </c>
      <c r="E8" s="98">
        <f t="shared" si="0"/>
        <v>112921</v>
      </c>
      <c r="F8" s="98">
        <f t="shared" si="0"/>
        <v>104960</v>
      </c>
      <c r="G8" s="98">
        <f t="shared" si="0"/>
        <v>105430</v>
      </c>
    </row>
    <row r="9" spans="1:7" ht="27" customHeight="1">
      <c r="A9" s="89" t="s">
        <v>77</v>
      </c>
      <c r="B9" s="84" t="s">
        <v>78</v>
      </c>
      <c r="C9" s="85">
        <f t="shared" si="0"/>
        <v>101625.85</v>
      </c>
      <c r="D9" s="85">
        <f t="shared" si="0"/>
        <v>122635.87</v>
      </c>
      <c r="E9" s="85">
        <f t="shared" si="0"/>
        <v>112921</v>
      </c>
      <c r="F9" s="85">
        <f t="shared" si="0"/>
        <v>104960</v>
      </c>
      <c r="G9" s="85">
        <f t="shared" si="0"/>
        <v>105430</v>
      </c>
    </row>
    <row r="10" spans="1:7" ht="15" customHeight="1">
      <c r="A10" s="91">
        <v>3</v>
      </c>
      <c r="B10" s="87" t="s">
        <v>59</v>
      </c>
      <c r="C10" s="95">
        <f>C11</f>
        <v>101625.85</v>
      </c>
      <c r="D10" s="95">
        <f>D11</f>
        <v>122635.87</v>
      </c>
      <c r="E10" s="95">
        <f>E11</f>
        <v>112921</v>
      </c>
      <c r="F10" s="95">
        <f>F11</f>
        <v>104960</v>
      </c>
      <c r="G10" s="95">
        <f>G11</f>
        <v>105430</v>
      </c>
    </row>
    <row r="11" spans="1:7" ht="15" customHeight="1">
      <c r="A11" s="92">
        <v>31</v>
      </c>
      <c r="B11" s="93" t="s">
        <v>11</v>
      </c>
      <c r="C11" s="95">
        <v>101625.85</v>
      </c>
      <c r="D11" s="95">
        <v>122635.87</v>
      </c>
      <c r="E11" s="95">
        <v>112921</v>
      </c>
      <c r="F11" s="95">
        <v>104960</v>
      </c>
      <c r="G11" s="95">
        <v>105430</v>
      </c>
    </row>
    <row r="12" spans="1:7" ht="39" customHeight="1">
      <c r="A12" s="96" t="s">
        <v>76</v>
      </c>
      <c r="B12" s="97" t="s">
        <v>92</v>
      </c>
      <c r="C12" s="98">
        <f aca="true" t="shared" si="1" ref="C12:G13">C13</f>
        <v>36227.34999999999</v>
      </c>
      <c r="D12" s="98">
        <f t="shared" si="1"/>
        <v>35813.259999999995</v>
      </c>
      <c r="E12" s="98">
        <f t="shared" si="1"/>
        <v>39889</v>
      </c>
      <c r="F12" s="98">
        <f t="shared" si="1"/>
        <v>40285</v>
      </c>
      <c r="G12" s="98">
        <f t="shared" si="1"/>
        <v>40285</v>
      </c>
    </row>
    <row r="13" spans="1:7" ht="27" customHeight="1">
      <c r="A13" s="89" t="s">
        <v>77</v>
      </c>
      <c r="B13" s="84" t="s">
        <v>78</v>
      </c>
      <c r="C13" s="85">
        <f t="shared" si="1"/>
        <v>36227.34999999999</v>
      </c>
      <c r="D13" s="85">
        <f t="shared" si="1"/>
        <v>35813.259999999995</v>
      </c>
      <c r="E13" s="85">
        <f t="shared" si="1"/>
        <v>39889</v>
      </c>
      <c r="F13" s="85">
        <f t="shared" si="1"/>
        <v>40285</v>
      </c>
      <c r="G13" s="85">
        <f t="shared" si="1"/>
        <v>40285</v>
      </c>
    </row>
    <row r="14" spans="1:7" ht="15" customHeight="1">
      <c r="A14" s="91">
        <v>3</v>
      </c>
      <c r="B14" s="87" t="s">
        <v>59</v>
      </c>
      <c r="C14" s="95">
        <f>C15+C16+C17</f>
        <v>36227.34999999999</v>
      </c>
      <c r="D14" s="95">
        <f>D15+D16+D17</f>
        <v>35813.259999999995</v>
      </c>
      <c r="E14" s="95">
        <f>E15+E16+E17</f>
        <v>39889</v>
      </c>
      <c r="F14" s="95">
        <f>F15+F16+F17</f>
        <v>40285</v>
      </c>
      <c r="G14" s="95">
        <f>G15+G16+G17</f>
        <v>40285</v>
      </c>
    </row>
    <row r="15" spans="1:7" ht="15" customHeight="1">
      <c r="A15" s="91">
        <v>32</v>
      </c>
      <c r="B15" s="87" t="s">
        <v>12</v>
      </c>
      <c r="C15" s="95">
        <v>35670.7</v>
      </c>
      <c r="D15" s="95">
        <v>34950.56</v>
      </c>
      <c r="E15" s="95">
        <v>38615</v>
      </c>
      <c r="F15" s="95">
        <v>39000</v>
      </c>
      <c r="G15" s="95">
        <v>39000</v>
      </c>
    </row>
    <row r="16" spans="1:7" ht="15" customHeight="1">
      <c r="A16" s="91">
        <v>34</v>
      </c>
      <c r="B16" s="87" t="s">
        <v>13</v>
      </c>
      <c r="C16" s="95">
        <v>392.77</v>
      </c>
      <c r="D16" s="95">
        <v>530.89</v>
      </c>
      <c r="E16" s="95">
        <v>611</v>
      </c>
      <c r="F16" s="95">
        <v>615</v>
      </c>
      <c r="G16" s="95">
        <v>615</v>
      </c>
    </row>
    <row r="17" spans="1:7" ht="39" customHeight="1">
      <c r="A17" s="91">
        <v>37</v>
      </c>
      <c r="B17" s="88" t="s">
        <v>16</v>
      </c>
      <c r="C17" s="95">
        <v>163.88</v>
      </c>
      <c r="D17" s="95">
        <v>331.81</v>
      </c>
      <c r="E17" s="95">
        <v>663</v>
      </c>
      <c r="F17" s="95">
        <v>670</v>
      </c>
      <c r="G17" s="95">
        <v>670</v>
      </c>
    </row>
    <row r="18" spans="1:7" ht="34.5" customHeight="1">
      <c r="A18" s="90" t="s">
        <v>75</v>
      </c>
      <c r="B18" s="89" t="s">
        <v>93</v>
      </c>
      <c r="C18" s="85">
        <f>C19+C28+C35</f>
        <v>102021.59999999998</v>
      </c>
      <c r="D18" s="85">
        <f>D19+D28+D35</f>
        <v>106138.43000000002</v>
      </c>
      <c r="E18" s="85">
        <f>E19+E28+E35</f>
        <v>101930</v>
      </c>
      <c r="F18" s="85">
        <f>F19+F28+F35</f>
        <v>100175</v>
      </c>
      <c r="G18" s="85">
        <f>G19+G28+G35</f>
        <v>100385</v>
      </c>
    </row>
    <row r="19" spans="1:7" ht="34.5" customHeight="1">
      <c r="A19" s="96" t="s">
        <v>76</v>
      </c>
      <c r="B19" s="97" t="s">
        <v>105</v>
      </c>
      <c r="C19" s="98">
        <f>C20+C25</f>
        <v>5388.9</v>
      </c>
      <c r="D19" s="98">
        <f>D20+D25</f>
        <v>9622.41</v>
      </c>
      <c r="E19" s="98">
        <f>E20+E25</f>
        <v>16259</v>
      </c>
      <c r="F19" s="98">
        <f>F20+F25</f>
        <v>17015</v>
      </c>
      <c r="G19" s="98">
        <f>G20+G25</f>
        <v>17015</v>
      </c>
    </row>
    <row r="20" spans="1:7" ht="26.25" customHeight="1">
      <c r="A20" s="89" t="s">
        <v>77</v>
      </c>
      <c r="B20" s="84" t="s">
        <v>94</v>
      </c>
      <c r="C20" s="85">
        <f aca="true" t="shared" si="2" ref="C20:G21">C21</f>
        <v>3066.25</v>
      </c>
      <c r="D20" s="85">
        <f t="shared" si="2"/>
        <v>6437.0599999999995</v>
      </c>
      <c r="E20" s="85">
        <f t="shared" si="2"/>
        <v>13007</v>
      </c>
      <c r="F20" s="85">
        <f t="shared" si="2"/>
        <v>13715</v>
      </c>
      <c r="G20" s="85">
        <f t="shared" si="2"/>
        <v>13715</v>
      </c>
    </row>
    <row r="21" spans="1:7" ht="15" customHeight="1">
      <c r="A21" s="91">
        <v>3</v>
      </c>
      <c r="B21" s="87" t="s">
        <v>59</v>
      </c>
      <c r="C21" s="95">
        <f t="shared" si="2"/>
        <v>3066.25</v>
      </c>
      <c r="D21" s="95">
        <f>D22+D23</f>
        <v>6437.0599999999995</v>
      </c>
      <c r="E21" s="95">
        <f>E22+E23</f>
        <v>13007</v>
      </c>
      <c r="F21" s="95">
        <f>F22+F23</f>
        <v>13715</v>
      </c>
      <c r="G21" s="95">
        <f>G22+G23</f>
        <v>13715</v>
      </c>
    </row>
    <row r="22" spans="1:7" ht="15" customHeight="1">
      <c r="A22" s="91">
        <v>32</v>
      </c>
      <c r="B22" s="87" t="s">
        <v>12</v>
      </c>
      <c r="C22" s="95">
        <v>3066.25</v>
      </c>
      <c r="D22" s="95">
        <v>6397.24</v>
      </c>
      <c r="E22" s="95">
        <v>12967</v>
      </c>
      <c r="F22" s="95">
        <v>13675</v>
      </c>
      <c r="G22" s="95">
        <v>13675</v>
      </c>
    </row>
    <row r="23" spans="1:7" ht="15" customHeight="1">
      <c r="A23" s="91">
        <v>34</v>
      </c>
      <c r="B23" s="87" t="s">
        <v>13</v>
      </c>
      <c r="C23" s="95">
        <v>0</v>
      </c>
      <c r="D23" s="95">
        <v>39.82</v>
      </c>
      <c r="E23" s="95">
        <v>40</v>
      </c>
      <c r="F23" s="95">
        <v>40</v>
      </c>
      <c r="G23" s="95">
        <v>40</v>
      </c>
    </row>
    <row r="24" spans="1:7" ht="25.5" customHeight="1">
      <c r="A24" s="44" t="s">
        <v>70</v>
      </c>
      <c r="B24" s="44" t="s">
        <v>71</v>
      </c>
      <c r="C24" s="45" t="s">
        <v>27</v>
      </c>
      <c r="D24" s="45" t="s">
        <v>28</v>
      </c>
      <c r="E24" s="45" t="s">
        <v>29</v>
      </c>
      <c r="F24" s="86" t="s">
        <v>72</v>
      </c>
      <c r="G24" s="86" t="s">
        <v>73</v>
      </c>
    </row>
    <row r="25" spans="1:7" ht="30.75" customHeight="1">
      <c r="A25" s="89" t="s">
        <v>77</v>
      </c>
      <c r="B25" s="89" t="s">
        <v>95</v>
      </c>
      <c r="C25" s="85">
        <f>C26</f>
        <v>2322.65</v>
      </c>
      <c r="D25" s="85">
        <f aca="true" t="shared" si="3" ref="D25:G26">D26</f>
        <v>3185.35</v>
      </c>
      <c r="E25" s="85">
        <f t="shared" si="3"/>
        <v>3252</v>
      </c>
      <c r="F25" s="85">
        <f t="shared" si="3"/>
        <v>3300</v>
      </c>
      <c r="G25" s="85">
        <f t="shared" si="3"/>
        <v>3300</v>
      </c>
    </row>
    <row r="26" spans="1:7" ht="15" customHeight="1">
      <c r="A26" s="91">
        <v>3</v>
      </c>
      <c r="B26" s="87" t="s">
        <v>59</v>
      </c>
      <c r="C26" s="95">
        <f>C27</f>
        <v>2322.65</v>
      </c>
      <c r="D26" s="95">
        <f t="shared" si="3"/>
        <v>3185.35</v>
      </c>
      <c r="E26" s="95">
        <f t="shared" si="3"/>
        <v>3252</v>
      </c>
      <c r="F26" s="95">
        <f t="shared" si="3"/>
        <v>3300</v>
      </c>
      <c r="G26" s="95">
        <f t="shared" si="3"/>
        <v>3300</v>
      </c>
    </row>
    <row r="27" spans="1:7" ht="15" customHeight="1">
      <c r="A27" s="91">
        <v>32</v>
      </c>
      <c r="B27" s="87" t="s">
        <v>12</v>
      </c>
      <c r="C27" s="95">
        <v>2322.65</v>
      </c>
      <c r="D27" s="95">
        <v>3185.35</v>
      </c>
      <c r="E27" s="95">
        <v>3252</v>
      </c>
      <c r="F27" s="95">
        <v>3300</v>
      </c>
      <c r="G27" s="95">
        <v>3300</v>
      </c>
    </row>
    <row r="28" spans="1:7" ht="39" customHeight="1">
      <c r="A28" s="96" t="s">
        <v>76</v>
      </c>
      <c r="B28" s="97" t="s">
        <v>106</v>
      </c>
      <c r="C28" s="98">
        <f>C29</f>
        <v>73644.32999999999</v>
      </c>
      <c r="D28" s="98">
        <f>D29+D34</f>
        <v>77510.12000000001</v>
      </c>
      <c r="E28" s="98">
        <f>E29+E34</f>
        <v>69559</v>
      </c>
      <c r="F28" s="98">
        <f>F29</f>
        <v>66090</v>
      </c>
      <c r="G28" s="98">
        <f>G29</f>
        <v>66300</v>
      </c>
    </row>
    <row r="29" spans="1:7" ht="15" customHeight="1">
      <c r="A29" s="91">
        <v>3</v>
      </c>
      <c r="B29" s="87" t="s">
        <v>59</v>
      </c>
      <c r="C29" s="95">
        <f>C30+C31+C32+C33</f>
        <v>73644.32999999999</v>
      </c>
      <c r="D29" s="95">
        <f>D30+D31+D32+D33</f>
        <v>73262.99</v>
      </c>
      <c r="E29" s="95">
        <f>E30+E31+E32+E33</f>
        <v>65312</v>
      </c>
      <c r="F29" s="95">
        <f>F30+F31+F32+F33</f>
        <v>66090</v>
      </c>
      <c r="G29" s="95">
        <f>G30+G31+G32+G33</f>
        <v>66300</v>
      </c>
    </row>
    <row r="30" spans="1:7" ht="15" customHeight="1">
      <c r="A30" s="91">
        <v>31</v>
      </c>
      <c r="B30" s="87" t="s">
        <v>11</v>
      </c>
      <c r="C30" s="95">
        <v>55092.81</v>
      </c>
      <c r="D30" s="95">
        <v>57864.45</v>
      </c>
      <c r="E30" s="95">
        <v>48643</v>
      </c>
      <c r="F30" s="95">
        <v>49020</v>
      </c>
      <c r="G30" s="95">
        <v>49230</v>
      </c>
    </row>
    <row r="31" spans="1:7" ht="15" customHeight="1">
      <c r="A31" s="91">
        <v>32</v>
      </c>
      <c r="B31" s="87" t="s">
        <v>12</v>
      </c>
      <c r="C31" s="95">
        <v>18186.53</v>
      </c>
      <c r="D31" s="95">
        <v>15332.18</v>
      </c>
      <c r="E31" s="95">
        <v>16603</v>
      </c>
      <c r="F31" s="95">
        <v>17000</v>
      </c>
      <c r="G31" s="95">
        <v>17000</v>
      </c>
    </row>
    <row r="32" spans="1:7" ht="15" customHeight="1">
      <c r="A32" s="91">
        <v>34</v>
      </c>
      <c r="B32" s="87" t="s">
        <v>13</v>
      </c>
      <c r="C32" s="95">
        <v>33.18</v>
      </c>
      <c r="D32" s="95">
        <v>66.36</v>
      </c>
      <c r="E32" s="95">
        <v>66</v>
      </c>
      <c r="F32" s="95">
        <v>70</v>
      </c>
      <c r="G32" s="95">
        <v>70</v>
      </c>
    </row>
    <row r="33" spans="1:7" ht="15" customHeight="1">
      <c r="A33" s="91">
        <v>38</v>
      </c>
      <c r="B33" s="87" t="s">
        <v>96</v>
      </c>
      <c r="C33" s="95">
        <v>331.81</v>
      </c>
      <c r="D33" s="95">
        <v>0</v>
      </c>
      <c r="E33" s="95">
        <v>0</v>
      </c>
      <c r="F33" s="95">
        <v>0</v>
      </c>
      <c r="G33" s="95">
        <v>0</v>
      </c>
    </row>
    <row r="34" spans="1:7" ht="28.5" customHeight="1">
      <c r="A34" s="91">
        <v>54</v>
      </c>
      <c r="B34" s="88" t="s">
        <v>117</v>
      </c>
      <c r="C34" s="95">
        <v>0</v>
      </c>
      <c r="D34" s="95">
        <v>4247.13</v>
      </c>
      <c r="E34" s="95">
        <v>4247</v>
      </c>
      <c r="F34" s="95">
        <v>0</v>
      </c>
      <c r="G34" s="95">
        <v>0</v>
      </c>
    </row>
    <row r="35" spans="1:7" ht="39" customHeight="1">
      <c r="A35" s="96" t="s">
        <v>76</v>
      </c>
      <c r="B35" s="97" t="s">
        <v>107</v>
      </c>
      <c r="C35" s="85">
        <f>C36</f>
        <v>22988.37</v>
      </c>
      <c r="D35" s="85">
        <f>D36</f>
        <v>19005.9</v>
      </c>
      <c r="E35" s="85">
        <f>E36</f>
        <v>16112</v>
      </c>
      <c r="F35" s="85">
        <f>F36</f>
        <v>17070</v>
      </c>
      <c r="G35" s="85">
        <f>G36</f>
        <v>17070</v>
      </c>
    </row>
    <row r="36" spans="1:7" ht="15" customHeight="1">
      <c r="A36" s="91">
        <v>3</v>
      </c>
      <c r="B36" s="87" t="s">
        <v>59</v>
      </c>
      <c r="C36" s="95">
        <f>C37+C38+C39</f>
        <v>22988.37</v>
      </c>
      <c r="D36" s="95">
        <f>D37+D38+D39</f>
        <v>19005.9</v>
      </c>
      <c r="E36" s="95">
        <f>E37+E38+E39</f>
        <v>16112</v>
      </c>
      <c r="F36" s="95">
        <f>F37+F38+F39</f>
        <v>17070</v>
      </c>
      <c r="G36" s="95">
        <f>G37+G38+G39</f>
        <v>17070</v>
      </c>
    </row>
    <row r="37" spans="1:7" ht="15" customHeight="1">
      <c r="A37" s="91">
        <v>31</v>
      </c>
      <c r="B37" s="87" t="s">
        <v>11</v>
      </c>
      <c r="C37" s="95">
        <v>16588.18</v>
      </c>
      <c r="D37" s="95">
        <v>9493.66</v>
      </c>
      <c r="E37" s="95">
        <v>0</v>
      </c>
      <c r="F37" s="95">
        <v>0</v>
      </c>
      <c r="G37" s="95">
        <v>0</v>
      </c>
    </row>
    <row r="38" spans="1:7" ht="15" customHeight="1">
      <c r="A38" s="91">
        <v>32</v>
      </c>
      <c r="B38" s="87" t="s">
        <v>12</v>
      </c>
      <c r="C38" s="95">
        <v>6292.48</v>
      </c>
      <c r="D38" s="95">
        <v>9445.88</v>
      </c>
      <c r="E38" s="95">
        <v>16046</v>
      </c>
      <c r="F38" s="95">
        <v>17000</v>
      </c>
      <c r="G38" s="95">
        <v>17000</v>
      </c>
    </row>
    <row r="39" spans="1:7" ht="15" customHeight="1">
      <c r="A39" s="91">
        <v>34</v>
      </c>
      <c r="B39" s="87" t="s">
        <v>13</v>
      </c>
      <c r="C39" s="95">
        <v>107.71</v>
      </c>
      <c r="D39" s="95">
        <v>66.36</v>
      </c>
      <c r="E39" s="95">
        <v>66</v>
      </c>
      <c r="F39" s="95">
        <v>70</v>
      </c>
      <c r="G39" s="95">
        <v>70</v>
      </c>
    </row>
    <row r="40" spans="1:7" ht="39" customHeight="1">
      <c r="A40" s="99" t="s">
        <v>79</v>
      </c>
      <c r="B40" s="97" t="s">
        <v>97</v>
      </c>
      <c r="C40" s="98">
        <f>C41+C44+C48</f>
        <v>5088.91</v>
      </c>
      <c r="D40" s="98">
        <f>D41+D44+D48</f>
        <v>40878.630000000005</v>
      </c>
      <c r="E40" s="98">
        <f>E41+E44+E48</f>
        <v>6903</v>
      </c>
      <c r="F40" s="98">
        <f>F41+F44+F48</f>
        <v>7700</v>
      </c>
      <c r="G40" s="98">
        <f>G41+G44+G48</f>
        <v>7700</v>
      </c>
    </row>
    <row r="41" spans="1:7" ht="27" customHeight="1">
      <c r="A41" s="89" t="s">
        <v>77</v>
      </c>
      <c r="B41" s="84" t="s">
        <v>78</v>
      </c>
      <c r="C41" s="85">
        <f>C42</f>
        <v>1327.23</v>
      </c>
      <c r="D41" s="85">
        <f aca="true" t="shared" si="4" ref="D41:G42">D42</f>
        <v>19244.81</v>
      </c>
      <c r="E41" s="85">
        <f t="shared" si="4"/>
        <v>4248</v>
      </c>
      <c r="F41" s="85">
        <f t="shared" si="4"/>
        <v>4900</v>
      </c>
      <c r="G41" s="85">
        <f t="shared" si="4"/>
        <v>4900</v>
      </c>
    </row>
    <row r="42" spans="1:7" ht="27.75" customHeight="1">
      <c r="A42" s="91">
        <v>4</v>
      </c>
      <c r="B42" s="88" t="s">
        <v>61</v>
      </c>
      <c r="C42" s="95">
        <f>C43</f>
        <v>1327.23</v>
      </c>
      <c r="D42" s="95">
        <f t="shared" si="4"/>
        <v>19244.81</v>
      </c>
      <c r="E42" s="95">
        <f t="shared" si="4"/>
        <v>4248</v>
      </c>
      <c r="F42" s="95">
        <f t="shared" si="4"/>
        <v>4900</v>
      </c>
      <c r="G42" s="95">
        <f t="shared" si="4"/>
        <v>4900</v>
      </c>
    </row>
    <row r="43" spans="1:7" ht="27.75" customHeight="1">
      <c r="A43" s="91">
        <v>42</v>
      </c>
      <c r="B43" s="88" t="s">
        <v>80</v>
      </c>
      <c r="C43" s="95">
        <v>1327.23</v>
      </c>
      <c r="D43" s="95">
        <v>19244.81</v>
      </c>
      <c r="E43" s="95">
        <v>4248</v>
      </c>
      <c r="F43" s="95">
        <v>4900</v>
      </c>
      <c r="G43" s="95">
        <v>4900</v>
      </c>
    </row>
    <row r="44" spans="1:7" ht="27" customHeight="1">
      <c r="A44" s="89" t="s">
        <v>77</v>
      </c>
      <c r="B44" s="84" t="s">
        <v>94</v>
      </c>
      <c r="C44" s="85">
        <f>C45</f>
        <v>3761.68</v>
      </c>
      <c r="D44" s="85">
        <f>D45</f>
        <v>3716.24</v>
      </c>
      <c r="E44" s="85">
        <f>E45</f>
        <v>0</v>
      </c>
      <c r="F44" s="85">
        <f>F45</f>
        <v>0</v>
      </c>
      <c r="G44" s="85">
        <f>G45</f>
        <v>0</v>
      </c>
    </row>
    <row r="45" spans="1:7" ht="27.75" customHeight="1">
      <c r="A45" s="91">
        <v>4</v>
      </c>
      <c r="B45" s="88" t="s">
        <v>61</v>
      </c>
      <c r="C45" s="95">
        <f>C47</f>
        <v>3761.68</v>
      </c>
      <c r="D45" s="95">
        <f>D47</f>
        <v>3716.24</v>
      </c>
      <c r="E45" s="95">
        <f>E47</f>
        <v>0</v>
      </c>
      <c r="F45" s="95">
        <f>F47</f>
        <v>0</v>
      </c>
      <c r="G45" s="95">
        <f>G47</f>
        <v>0</v>
      </c>
    </row>
    <row r="46" spans="1:7" ht="25.5" customHeight="1">
      <c r="A46" s="44" t="s">
        <v>70</v>
      </c>
      <c r="B46" s="44" t="s">
        <v>71</v>
      </c>
      <c r="C46" s="45" t="s">
        <v>27</v>
      </c>
      <c r="D46" s="45" t="s">
        <v>28</v>
      </c>
      <c r="E46" s="45" t="s">
        <v>29</v>
      </c>
      <c r="F46" s="86" t="s">
        <v>72</v>
      </c>
      <c r="G46" s="86" t="s">
        <v>73</v>
      </c>
    </row>
    <row r="47" spans="1:7" ht="27.75" customHeight="1">
      <c r="A47" s="91">
        <v>42</v>
      </c>
      <c r="B47" s="88" t="s">
        <v>80</v>
      </c>
      <c r="C47" s="95">
        <v>3761.68</v>
      </c>
      <c r="D47" s="95">
        <v>3716.24</v>
      </c>
      <c r="E47" s="95">
        <v>0</v>
      </c>
      <c r="F47" s="95">
        <v>0</v>
      </c>
      <c r="G47" s="95">
        <v>0</v>
      </c>
    </row>
    <row r="48" spans="1:7" ht="27.75" customHeight="1">
      <c r="A48" s="89" t="s">
        <v>77</v>
      </c>
      <c r="B48" s="89" t="s">
        <v>98</v>
      </c>
      <c r="C48" s="85">
        <f aca="true" t="shared" si="5" ref="C48:G49">C49</f>
        <v>0</v>
      </c>
      <c r="D48" s="85">
        <f t="shared" si="5"/>
        <v>17917.58</v>
      </c>
      <c r="E48" s="85">
        <f t="shared" si="5"/>
        <v>2655</v>
      </c>
      <c r="F48" s="85">
        <f t="shared" si="5"/>
        <v>2800</v>
      </c>
      <c r="G48" s="85">
        <f t="shared" si="5"/>
        <v>2800</v>
      </c>
    </row>
    <row r="49" spans="1:7" ht="27.75" customHeight="1">
      <c r="A49" s="91">
        <v>4</v>
      </c>
      <c r="B49" s="88" t="s">
        <v>61</v>
      </c>
      <c r="C49" s="95">
        <f t="shared" si="5"/>
        <v>0</v>
      </c>
      <c r="D49" s="95">
        <f t="shared" si="5"/>
        <v>17917.58</v>
      </c>
      <c r="E49" s="95">
        <f t="shared" si="5"/>
        <v>2655</v>
      </c>
      <c r="F49" s="95">
        <f t="shared" si="5"/>
        <v>2800</v>
      </c>
      <c r="G49" s="95">
        <f t="shared" si="5"/>
        <v>2800</v>
      </c>
    </row>
    <row r="50" spans="1:7" ht="27.75" customHeight="1">
      <c r="A50" s="91">
        <v>42</v>
      </c>
      <c r="B50" s="88" t="s">
        <v>80</v>
      </c>
      <c r="C50" s="95">
        <v>0</v>
      </c>
      <c r="D50" s="95">
        <v>17917.58</v>
      </c>
      <c r="E50" s="95">
        <v>2655</v>
      </c>
      <c r="F50" s="95">
        <v>2800</v>
      </c>
      <c r="G50" s="95">
        <v>2800</v>
      </c>
    </row>
    <row r="51" spans="1:7" ht="39" customHeight="1">
      <c r="A51" s="99" t="s">
        <v>79</v>
      </c>
      <c r="B51" s="97" t="s">
        <v>108</v>
      </c>
      <c r="C51" s="98">
        <f>C52</f>
        <v>0</v>
      </c>
      <c r="D51" s="98">
        <f aca="true" t="shared" si="6" ref="D51:G55">D52</f>
        <v>21235.65</v>
      </c>
      <c r="E51" s="98">
        <f t="shared" si="6"/>
        <v>21240</v>
      </c>
      <c r="F51" s="98">
        <f t="shared" si="6"/>
        <v>0</v>
      </c>
      <c r="G51" s="98">
        <f t="shared" si="6"/>
        <v>0</v>
      </c>
    </row>
    <row r="52" spans="1:7" ht="27.75" customHeight="1">
      <c r="A52" s="91">
        <v>4</v>
      </c>
      <c r="B52" s="88" t="s">
        <v>61</v>
      </c>
      <c r="C52" s="95">
        <f>C53</f>
        <v>0</v>
      </c>
      <c r="D52" s="95">
        <f t="shared" si="6"/>
        <v>21235.65</v>
      </c>
      <c r="E52" s="95">
        <f t="shared" si="6"/>
        <v>21240</v>
      </c>
      <c r="F52" s="95">
        <v>0</v>
      </c>
      <c r="G52" s="95">
        <f t="shared" si="6"/>
        <v>0</v>
      </c>
    </row>
    <row r="53" spans="1:7" ht="27.75" customHeight="1">
      <c r="A53" s="91">
        <v>42</v>
      </c>
      <c r="B53" s="88" t="s">
        <v>80</v>
      </c>
      <c r="C53" s="95">
        <v>0</v>
      </c>
      <c r="D53" s="95">
        <v>21235.65</v>
      </c>
      <c r="E53" s="95">
        <v>21240</v>
      </c>
      <c r="F53" s="95">
        <v>0</v>
      </c>
      <c r="G53" s="95">
        <v>0</v>
      </c>
    </row>
    <row r="54" spans="1:7" ht="39" customHeight="1">
      <c r="A54" s="99" t="s">
        <v>79</v>
      </c>
      <c r="B54" s="97" t="s">
        <v>109</v>
      </c>
      <c r="C54" s="98">
        <f>C55</f>
        <v>1275.78</v>
      </c>
      <c r="D54" s="98">
        <f>D55</f>
        <v>5038.74</v>
      </c>
      <c r="E54" s="98">
        <f t="shared" si="6"/>
        <v>4911</v>
      </c>
      <c r="F54" s="98">
        <f t="shared" si="6"/>
        <v>5000</v>
      </c>
      <c r="G54" s="98">
        <f t="shared" si="6"/>
        <v>5000</v>
      </c>
    </row>
    <row r="55" spans="1:7" ht="27.75" customHeight="1">
      <c r="A55" s="91">
        <v>4</v>
      </c>
      <c r="B55" s="88" t="s">
        <v>61</v>
      </c>
      <c r="C55" s="95">
        <f>C56</f>
        <v>1275.78</v>
      </c>
      <c r="D55" s="95">
        <f>D56</f>
        <v>5038.74</v>
      </c>
      <c r="E55" s="95">
        <f t="shared" si="6"/>
        <v>4911</v>
      </c>
      <c r="F55" s="95">
        <f t="shared" si="6"/>
        <v>5000</v>
      </c>
      <c r="G55" s="95">
        <f t="shared" si="6"/>
        <v>5000</v>
      </c>
    </row>
    <row r="56" spans="1:7" ht="27.75" customHeight="1">
      <c r="A56" s="91">
        <v>42</v>
      </c>
      <c r="B56" s="88" t="s">
        <v>80</v>
      </c>
      <c r="C56" s="95">
        <v>1275.78</v>
      </c>
      <c r="D56" s="95">
        <v>5038.74</v>
      </c>
      <c r="E56" s="95">
        <v>4911</v>
      </c>
      <c r="F56" s="95">
        <v>5000</v>
      </c>
      <c r="G56" s="95">
        <v>5000</v>
      </c>
    </row>
  </sheetData>
  <sheetProtection/>
  <mergeCells count="3">
    <mergeCell ref="A1:G1"/>
    <mergeCell ref="A2:G2"/>
    <mergeCell ref="A4:G4"/>
  </mergeCells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7"/>
  <sheetViews>
    <sheetView zoomScale="116" zoomScaleNormal="116" zoomScalePageLayoutView="0" workbookViewId="0" topLeftCell="A1">
      <selection activeCell="A160" sqref="A160"/>
    </sheetView>
  </sheetViews>
  <sheetFormatPr defaultColWidth="9.00390625" defaultRowHeight="12.75"/>
  <cols>
    <col min="1" max="1" width="133.28125" style="0" customWidth="1"/>
  </cols>
  <sheetData>
    <row r="1" ht="13.5">
      <c r="A1" s="100" t="s">
        <v>170</v>
      </c>
    </row>
    <row r="2" ht="13.5">
      <c r="A2" s="100" t="s">
        <v>84</v>
      </c>
    </row>
    <row r="3" ht="13.5">
      <c r="A3" s="100"/>
    </row>
    <row r="4" ht="13.5">
      <c r="A4" s="100"/>
    </row>
    <row r="5" ht="12.75">
      <c r="A5" s="10" t="s">
        <v>144</v>
      </c>
    </row>
    <row r="6" ht="12.75">
      <c r="A6" s="10" t="s">
        <v>17</v>
      </c>
    </row>
    <row r="7" ht="12.75">
      <c r="A7" s="10" t="s">
        <v>18</v>
      </c>
    </row>
    <row r="8" ht="11.25" customHeight="1">
      <c r="A8" s="11"/>
    </row>
    <row r="9" ht="12">
      <c r="A9" s="12" t="s">
        <v>81</v>
      </c>
    </row>
    <row r="10" ht="12">
      <c r="A10" s="12" t="s">
        <v>127</v>
      </c>
    </row>
    <row r="11" ht="12">
      <c r="A11" s="12" t="s">
        <v>128</v>
      </c>
    </row>
    <row r="12" ht="12">
      <c r="A12" s="12" t="s">
        <v>138</v>
      </c>
    </row>
    <row r="13" ht="12">
      <c r="A13" s="12" t="s">
        <v>130</v>
      </c>
    </row>
    <row r="14" ht="12">
      <c r="A14" s="12" t="s">
        <v>82</v>
      </c>
    </row>
    <row r="15" ht="12">
      <c r="A15" s="12" t="s">
        <v>129</v>
      </c>
    </row>
    <row r="16" ht="12">
      <c r="A16" s="12"/>
    </row>
    <row r="17" ht="12">
      <c r="A17" s="12"/>
    </row>
    <row r="18" ht="12.75">
      <c r="A18" s="10" t="s">
        <v>15</v>
      </c>
    </row>
    <row r="19" ht="12.75">
      <c r="A19" s="10" t="s">
        <v>18</v>
      </c>
    </row>
    <row r="20" ht="10.5" customHeight="1"/>
    <row r="21" ht="12">
      <c r="A21" s="12" t="s">
        <v>131</v>
      </c>
    </row>
    <row r="22" ht="12">
      <c r="A22" s="12" t="s">
        <v>132</v>
      </c>
    </row>
    <row r="23" ht="12">
      <c r="A23" s="12" t="s">
        <v>133</v>
      </c>
    </row>
    <row r="24" ht="12">
      <c r="A24" s="12" t="s">
        <v>134</v>
      </c>
    </row>
    <row r="25" ht="12">
      <c r="A25" s="12" t="s">
        <v>135</v>
      </c>
    </row>
    <row r="26" ht="12">
      <c r="A26" s="12"/>
    </row>
    <row r="27" ht="12">
      <c r="A27" s="12"/>
    </row>
    <row r="28" ht="12.75">
      <c r="A28" s="10" t="s">
        <v>137</v>
      </c>
    </row>
    <row r="29" ht="12">
      <c r="A29" s="12"/>
    </row>
    <row r="30" spans="1:5" ht="12">
      <c r="A30" s="12" t="s">
        <v>139</v>
      </c>
      <c r="B30" s="187"/>
      <c r="C30" s="187"/>
      <c r="D30" s="187"/>
      <c r="E30" s="187"/>
    </row>
    <row r="31" ht="12">
      <c r="A31" s="12" t="s">
        <v>163</v>
      </c>
    </row>
    <row r="32" ht="12">
      <c r="A32" s="12"/>
    </row>
    <row r="33" ht="12">
      <c r="A33" s="12"/>
    </row>
    <row r="34" ht="12.75">
      <c r="A34" s="10" t="s">
        <v>83</v>
      </c>
    </row>
    <row r="35" ht="12">
      <c r="A35" s="12"/>
    </row>
    <row r="36" ht="12">
      <c r="A36" s="12" t="s">
        <v>136</v>
      </c>
    </row>
    <row r="37" ht="12">
      <c r="A37" s="12"/>
    </row>
    <row r="38" ht="12">
      <c r="A38" s="12"/>
    </row>
    <row r="39" ht="12.75">
      <c r="A39" s="10" t="s">
        <v>140</v>
      </c>
    </row>
    <row r="40" ht="12">
      <c r="A40" s="12"/>
    </row>
    <row r="41" ht="12.75">
      <c r="A41" s="10" t="s">
        <v>141</v>
      </c>
    </row>
    <row r="42" ht="10.5" customHeight="1">
      <c r="A42" s="12"/>
    </row>
    <row r="43" ht="12">
      <c r="A43" s="12" t="s">
        <v>167</v>
      </c>
    </row>
    <row r="44" ht="12">
      <c r="A44" s="12" t="s">
        <v>169</v>
      </c>
    </row>
    <row r="45" ht="12">
      <c r="A45" s="12" t="s">
        <v>168</v>
      </c>
    </row>
    <row r="46" ht="12">
      <c r="A46" s="12"/>
    </row>
    <row r="47" ht="12.75">
      <c r="A47" s="10" t="s">
        <v>142</v>
      </c>
    </row>
    <row r="48" ht="10.5" customHeight="1">
      <c r="A48" s="12"/>
    </row>
    <row r="49" ht="12">
      <c r="A49" s="12" t="s">
        <v>143</v>
      </c>
    </row>
    <row r="50" ht="12">
      <c r="A50" s="12"/>
    </row>
    <row r="51" ht="12">
      <c r="A51" s="12"/>
    </row>
    <row r="52" ht="12.75">
      <c r="A52" s="10" t="s">
        <v>145</v>
      </c>
    </row>
    <row r="53" ht="12">
      <c r="A53" s="12"/>
    </row>
    <row r="54" ht="12.75">
      <c r="A54" s="10" t="s">
        <v>146</v>
      </c>
    </row>
    <row r="55" ht="12.75">
      <c r="A55" s="12" t="s">
        <v>147</v>
      </c>
    </row>
    <row r="56" ht="12">
      <c r="A56" s="12"/>
    </row>
    <row r="57" ht="12">
      <c r="A57" s="12" t="s">
        <v>148</v>
      </c>
    </row>
    <row r="58" ht="12">
      <c r="A58" s="12" t="s">
        <v>149</v>
      </c>
    </row>
    <row r="59" ht="12">
      <c r="A59" s="12" t="s">
        <v>150</v>
      </c>
    </row>
    <row r="60" ht="15.75" customHeight="1">
      <c r="A60" s="12" t="s">
        <v>151</v>
      </c>
    </row>
    <row r="61" ht="15.75" customHeight="1">
      <c r="A61" s="12"/>
    </row>
    <row r="62" ht="15.75" customHeight="1">
      <c r="A62" s="10" t="s">
        <v>153</v>
      </c>
    </row>
    <row r="63" ht="15.75" customHeight="1">
      <c r="A63" s="12" t="s">
        <v>147</v>
      </c>
    </row>
    <row r="64" ht="15.75" customHeight="1">
      <c r="A64" s="12"/>
    </row>
    <row r="65" ht="15.75" customHeight="1">
      <c r="A65" s="12" t="s">
        <v>152</v>
      </c>
    </row>
    <row r="66" ht="15.75" customHeight="1">
      <c r="A66" s="12" t="s">
        <v>165</v>
      </c>
    </row>
    <row r="67" ht="15.75" customHeight="1">
      <c r="A67" s="12" t="s">
        <v>164</v>
      </c>
    </row>
    <row r="68" ht="15.75" customHeight="1">
      <c r="A68" s="12" t="s">
        <v>166</v>
      </c>
    </row>
    <row r="69" ht="15.75" customHeight="1">
      <c r="A69" s="12"/>
    </row>
    <row r="70" ht="15.75" customHeight="1">
      <c r="A70" s="10" t="s">
        <v>154</v>
      </c>
    </row>
    <row r="71" ht="15.75" customHeight="1">
      <c r="A71" s="12" t="s">
        <v>147</v>
      </c>
    </row>
    <row r="72" ht="15.75" customHeight="1">
      <c r="A72" s="12"/>
    </row>
    <row r="73" ht="15.75" customHeight="1">
      <c r="A73" s="12" t="s">
        <v>155</v>
      </c>
    </row>
    <row r="74" ht="15.75" customHeight="1">
      <c r="A74" s="12" t="s">
        <v>156</v>
      </c>
    </row>
    <row r="75" ht="15.75" customHeight="1">
      <c r="A75" s="12"/>
    </row>
    <row r="76" ht="15.75" customHeight="1">
      <c r="A76" s="10" t="s">
        <v>157</v>
      </c>
    </row>
    <row r="77" ht="15.75" customHeight="1">
      <c r="A77" s="12" t="s">
        <v>158</v>
      </c>
    </row>
    <row r="78" ht="15.75" customHeight="1">
      <c r="A78" s="12"/>
    </row>
    <row r="79" ht="15.75" customHeight="1">
      <c r="A79" s="12" t="s">
        <v>159</v>
      </c>
    </row>
    <row r="80" ht="15.75" customHeight="1">
      <c r="A80" s="12" t="s">
        <v>160</v>
      </c>
    </row>
    <row r="81" ht="15.75" customHeight="1">
      <c r="A81" s="12"/>
    </row>
    <row r="82" ht="15.75" customHeight="1">
      <c r="A82" s="12"/>
    </row>
    <row r="83" ht="13.5" customHeight="1"/>
    <row r="84" ht="12">
      <c r="A84" s="12" t="s">
        <v>161</v>
      </c>
    </row>
    <row r="85" ht="12">
      <c r="A85" s="12" t="s">
        <v>162</v>
      </c>
    </row>
    <row r="86" ht="12">
      <c r="A86" s="12" t="s">
        <v>23</v>
      </c>
    </row>
    <row r="87" ht="12">
      <c r="A87" s="12" t="s">
        <v>19</v>
      </c>
    </row>
  </sheetData>
  <sheetProtection selectLockedCells="1" selectUnlockedCells="1"/>
  <mergeCells count="1">
    <mergeCell ref="B30:E30"/>
  </mergeCells>
  <printOptions horizontalCentered="1"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Prijatelj</dc:creator>
  <cp:keywords/>
  <dc:description/>
  <cp:lastModifiedBy>Sanja Prijatelj</cp:lastModifiedBy>
  <cp:lastPrinted>2022-10-06T12:21:09Z</cp:lastPrinted>
  <dcterms:created xsi:type="dcterms:W3CDTF">2023-01-13T13:57:01Z</dcterms:created>
  <dcterms:modified xsi:type="dcterms:W3CDTF">2023-01-13T13:57:03Z</dcterms:modified>
  <cp:category/>
  <cp:version/>
  <cp:contentType/>
  <cp:contentStatus/>
</cp:coreProperties>
</file>